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599" activeTab="0"/>
  </bookViews>
  <sheets>
    <sheet name="Comparació RSU fossa" sheetId="1" r:id="rId1"/>
    <sheet name="Gràfics" sheetId="2" r:id="rId2"/>
    <sheet name="RSU fossa setembre 98" sheetId="3" r:id="rId3"/>
    <sheet name="RSU fossa octubre 01" sheetId="4" r:id="rId4"/>
    <sheet name="RSU fossa juny 03" sheetId="5" r:id="rId5"/>
    <sheet name="RSU fossa setembre 03" sheetId="6" r:id="rId6"/>
    <sheet name="RSU fossa març 04 (1)" sheetId="7" r:id="rId7"/>
    <sheet name="RSU fossa març 04 (2)" sheetId="8" r:id="rId8"/>
    <sheet name="RSU fossa juny 04" sheetId="9" r:id="rId9"/>
    <sheet name="RSU fossa setembre 04 (1)" sheetId="10" r:id="rId10"/>
    <sheet name="RSU fossa setembre 04 (2)" sheetId="11" r:id="rId11"/>
    <sheet name="RSU fossa octubre 04" sheetId="12" r:id="rId12"/>
    <sheet name="RSU fossa novembre 04" sheetId="13" r:id="rId13"/>
    <sheet name="RSU fossa desembre 04" sheetId="14" r:id="rId14"/>
    <sheet name="RSU fossa febrer 05" sheetId="15" r:id="rId15"/>
    <sheet name="RSU fossa març 05" sheetId="16" r:id="rId16"/>
    <sheet name="RSU fossa abril 05" sheetId="17" r:id="rId17"/>
    <sheet name="RSU fossa juny 05" sheetId="18" r:id="rId18"/>
    <sheet name="RSU fossa agost 05" sheetId="19" r:id="rId19"/>
    <sheet name="RSU fossa setembre 05" sheetId="20" r:id="rId20"/>
    <sheet name="RSU fossa octubre 05" sheetId="21" r:id="rId21"/>
    <sheet name="RSU fossa novembre 05" sheetId="22" r:id="rId22"/>
    <sheet name="RSU fossa febrer 06" sheetId="23" r:id="rId23"/>
    <sheet name="RSU fossa març 06" sheetId="24" r:id="rId24"/>
    <sheet name="RSU fossa abril 06" sheetId="25" r:id="rId25"/>
    <sheet name="RSU fossa maig 06" sheetId="26" r:id="rId26"/>
    <sheet name="RSU fossa juny 06" sheetId="27" r:id="rId27"/>
    <sheet name="RSU fossa juliol 06" sheetId="28" r:id="rId28"/>
    <sheet name="RSU fossa setembre 06" sheetId="29" r:id="rId29"/>
    <sheet name="RSU fossa octubre 06 " sheetId="30" r:id="rId30"/>
    <sheet name="RSU fossa noviembre 06" sheetId="31" r:id="rId31"/>
    <sheet name="RSU fossa desembre 06 (1)" sheetId="32" r:id="rId32"/>
    <sheet name="RSU fossa desembre 06 (2)" sheetId="33" r:id="rId33"/>
    <sheet name="RSU fossa febrer 07" sheetId="34" r:id="rId34"/>
    <sheet name="RSU fossa març 07" sheetId="35" r:id="rId35"/>
    <sheet name="RSU fossa abril 07" sheetId="36" r:id="rId36"/>
    <sheet name="RSU fossa maig 07" sheetId="37" r:id="rId37"/>
    <sheet name="RSU fossa juny 07 " sheetId="38" r:id="rId38"/>
    <sheet name="RSU fossa juliol 07" sheetId="39" r:id="rId39"/>
    <sheet name="RSU fossa setembre 07" sheetId="40" r:id="rId40"/>
    <sheet name="RSU fossa octubre 07" sheetId="41" r:id="rId41"/>
    <sheet name="RSU fossa desembre 07" sheetId="42" r:id="rId42"/>
    <sheet name="RSU fossa gener 08  " sheetId="43" r:id="rId43"/>
    <sheet name="RSU fossa febrer 08 " sheetId="44" r:id="rId44"/>
    <sheet name="RSU fossa març 08 " sheetId="45" r:id="rId45"/>
    <sheet name="RSU fossa abril 08" sheetId="46" r:id="rId46"/>
    <sheet name="RSU fossa maig 08" sheetId="47" r:id="rId47"/>
    <sheet name="RSU fossa juny 08" sheetId="48" r:id="rId48"/>
    <sheet name="RSU fossa juliol 08 " sheetId="49" r:id="rId49"/>
    <sheet name="RSU fossa agost 08  " sheetId="50" r:id="rId50"/>
    <sheet name="RSU fossa setembre 08  " sheetId="51" r:id="rId51"/>
    <sheet name="RSU fossa octubre 08  " sheetId="52" r:id="rId52"/>
    <sheet name="RSU fossa novembre 08  " sheetId="53" r:id="rId53"/>
    <sheet name="RSU fossa desembre 08   " sheetId="54" r:id="rId54"/>
    <sheet name="RSU fossa gener 09" sheetId="55" r:id="rId55"/>
    <sheet name="RSU fossa febrer 09 " sheetId="56" r:id="rId56"/>
    <sheet name="RSU fossa març 09  " sheetId="57" r:id="rId57"/>
    <sheet name="RSU fossa abril 09" sheetId="58" r:id="rId58"/>
    <sheet name="RSU fossa maig 09 " sheetId="59" r:id="rId59"/>
    <sheet name="RSU fossa juny 09 " sheetId="60" r:id="rId60"/>
    <sheet name="RSU fossa juliol 09 " sheetId="61" r:id="rId61"/>
    <sheet name="RSU fossa agost 09 " sheetId="62" r:id="rId62"/>
    <sheet name="RSU fossa setembre 09" sheetId="63" r:id="rId63"/>
    <sheet name="RSU fossa octubre 09" sheetId="64" r:id="rId64"/>
    <sheet name="RSU fossa novembre 09 " sheetId="65" r:id="rId65"/>
    <sheet name="RSU fossa desembre 09" sheetId="66" r:id="rId66"/>
    <sheet name="RSU fossa febrer 10" sheetId="67" r:id="rId67"/>
    <sheet name="RSU fossa març 10" sheetId="68" r:id="rId68"/>
    <sheet name="RSU fossa abril 10 " sheetId="69" r:id="rId69"/>
    <sheet name="RSU fossa maig 10  " sheetId="70" r:id="rId70"/>
    <sheet name="RSU fossa juny 10  " sheetId="71" r:id="rId71"/>
    <sheet name="RSU fossa juliol 10" sheetId="72" r:id="rId72"/>
    <sheet name="RSU fossa setembre 10 " sheetId="73" r:id="rId73"/>
    <sheet name="RSU fossa octubre 10  " sheetId="74" r:id="rId74"/>
    <sheet name="RSU fossa novembre 10" sheetId="75" r:id="rId75"/>
    <sheet name="RSU fossa desembre 10 " sheetId="76" r:id="rId76"/>
    <sheet name="RSU fossa febrer 2011" sheetId="77" r:id="rId77"/>
    <sheet name="RSU fossa març 2011" sheetId="78" r:id="rId78"/>
    <sheet name="RSU fossa d'abril 2011" sheetId="79" r:id="rId79"/>
    <sheet name="RSU fossa de maig 2011" sheetId="80" r:id="rId80"/>
    <sheet name="RSU fossa de juliol 2011" sheetId="81" r:id="rId81"/>
    <sheet name="RSU fossa d'agost 2011" sheetId="82" r:id="rId82"/>
    <sheet name="RSU fossa de setembre 2011" sheetId="83" r:id="rId83"/>
    <sheet name="RSU fossa d'octubre 2011" sheetId="84" r:id="rId84"/>
    <sheet name="RSU fossa de novembre 2011" sheetId="85" r:id="rId85"/>
    <sheet name="RSU fossa de desembre 2011 " sheetId="86" r:id="rId86"/>
    <sheet name="RSU fossa de gener 2012" sheetId="87" r:id="rId87"/>
    <sheet name="RSU fossa de febrer 2012" sheetId="88" r:id="rId88"/>
    <sheet name="RSU fossa de març 2012 " sheetId="89" r:id="rId89"/>
    <sheet name="RSU fossa d'abril 2012 " sheetId="90" r:id="rId90"/>
    <sheet name="RSU fossa de maig 2012 " sheetId="91" r:id="rId91"/>
    <sheet name="RSU fossa de juny 2012" sheetId="92" r:id="rId92"/>
    <sheet name="RSU fossa de juliol 2012" sheetId="93" r:id="rId93"/>
    <sheet name="RSU fossa d'agost 2012" sheetId="94" r:id="rId94"/>
    <sheet name="RSU fossa de setembre 2012" sheetId="95" r:id="rId95"/>
    <sheet name="RSU fossa d'octubre 2012 " sheetId="96" r:id="rId96"/>
    <sheet name="RSU fossa de novembre 2012 " sheetId="97" r:id="rId97"/>
    <sheet name="RSU fossa de desembre 2012 " sheetId="98" r:id="rId98"/>
  </sheets>
  <definedNames>
    <definedName name="_xlnm.Print_Area" localSheetId="0">'Comparació RSU fossa'!$A$1:$AS$34</definedName>
  </definedNames>
  <calcPr fullCalcOnLoad="1"/>
</workbook>
</file>

<file path=xl/sharedStrings.xml><?xml version="1.0" encoding="utf-8"?>
<sst xmlns="http://schemas.openxmlformats.org/spreadsheetml/2006/main" count="4050" uniqueCount="449">
  <si>
    <t>PET</t>
  </si>
  <si>
    <t>PVC</t>
  </si>
  <si>
    <t>Film</t>
  </si>
  <si>
    <t>Film Comercial/Industrial</t>
  </si>
  <si>
    <t>TOTAL</t>
  </si>
  <si>
    <t>Mostra 17/06/03</t>
  </si>
  <si>
    <t>PEAD</t>
  </si>
  <si>
    <t>Mostra 30/10/01</t>
  </si>
  <si>
    <t>Mostra 18/06/03</t>
  </si>
  <si>
    <t>Resta de plàstics</t>
  </si>
  <si>
    <t>Alumini</t>
  </si>
  <si>
    <t>Cartró per a begudes</t>
  </si>
  <si>
    <t>Fusta</t>
  </si>
  <si>
    <t>Acer</t>
  </si>
  <si>
    <t>Matèria orgànica</t>
  </si>
  <si>
    <t>Restes de jardí i podes</t>
  </si>
  <si>
    <t>Cel·luloses</t>
  </si>
  <si>
    <t>Tèxtils</t>
  </si>
  <si>
    <t>Fusta no envàs</t>
  </si>
  <si>
    <t>Vidre (envasos)</t>
  </si>
  <si>
    <t>Film bossa escombraries</t>
  </si>
  <si>
    <t>Restes d'obres menors</t>
  </si>
  <si>
    <t>Acer no envàs</t>
  </si>
  <si>
    <t>Alumini no envàs</t>
  </si>
  <si>
    <t>Altres</t>
  </si>
  <si>
    <t>Paper/Cartró</t>
  </si>
  <si>
    <t>Plàstics no envàs</t>
  </si>
  <si>
    <t>No Envasos ECOEMBES</t>
  </si>
  <si>
    <t>Envasos ECOEMBES</t>
  </si>
  <si>
    <t>%</t>
  </si>
  <si>
    <t>kg</t>
  </si>
  <si>
    <t>Materials</t>
  </si>
  <si>
    <t>Mostra 16/09/03</t>
  </si>
  <si>
    <t>Mostra 17/09/03</t>
  </si>
  <si>
    <t>Mostra 18/09/03</t>
  </si>
  <si>
    <t>CARACTERITZACIONS DELS RESIDUS DE LA FOSSA</t>
  </si>
  <si>
    <t>Resultats caracteritzacions fossa</t>
  </si>
  <si>
    <t>Mostra 11/03/04</t>
  </si>
  <si>
    <t>Mostra 10/03/04</t>
  </si>
  <si>
    <t>Mostra 09/03/04</t>
  </si>
  <si>
    <t>Mostra 23/03/04</t>
  </si>
  <si>
    <t>Mostra 24/03/04</t>
  </si>
  <si>
    <t>Mostra 25/03/04</t>
  </si>
  <si>
    <t>Fusta envàs no reco. selec.</t>
  </si>
  <si>
    <t>Valor mig</t>
  </si>
  <si>
    <t>23,24,25/03/04</t>
  </si>
  <si>
    <t>Mostra 29/06/04</t>
  </si>
  <si>
    <t>Mostra 30/06/04</t>
  </si>
  <si>
    <t>Mostra 01/07/04</t>
  </si>
  <si>
    <t>29,30/06-01/07/04</t>
  </si>
  <si>
    <t>Mostra 01/12/04</t>
  </si>
  <si>
    <t>Mostra 02/12/04</t>
  </si>
  <si>
    <t>Mostra 03/12/04</t>
  </si>
  <si>
    <t>01,02,03/12/04</t>
  </si>
  <si>
    <t>Mostra 10/11/04</t>
  </si>
  <si>
    <t>Mostra 11/11/04</t>
  </si>
  <si>
    <t>Mostra 12/11/04</t>
  </si>
  <si>
    <t>10,11,12/11/04</t>
  </si>
  <si>
    <t>Mostra 27/10/04</t>
  </si>
  <si>
    <t>Mostra 28/10/04</t>
  </si>
  <si>
    <t>Mostra 29/10/04</t>
  </si>
  <si>
    <t>27,28,29/10/04</t>
  </si>
  <si>
    <t>Mostra 21/09/04</t>
  </si>
  <si>
    <t>Mostra 22/09/04</t>
  </si>
  <si>
    <t>Mostra 23/09/04</t>
  </si>
  <si>
    <t>21,22,23/09/04</t>
  </si>
  <si>
    <t>Mostra 31/08/04</t>
  </si>
  <si>
    <t>Mostra 01/09/04</t>
  </si>
  <si>
    <t>Mostra 02/09/04</t>
  </si>
  <si>
    <t>31/08-01,02/09/04</t>
  </si>
  <si>
    <t>09,10,11/03/04</t>
  </si>
  <si>
    <t>16,17,18/09/03</t>
  </si>
  <si>
    <t>Març 04 (1)</t>
  </si>
  <si>
    <t>Març 04 (2)</t>
  </si>
  <si>
    <t>Juny 04</t>
  </si>
  <si>
    <t>17,18/06/03</t>
  </si>
  <si>
    <t>30/10/01</t>
  </si>
  <si>
    <t>Mostra 23/09/98</t>
  </si>
  <si>
    <t>Mostra 30/09/98</t>
  </si>
  <si>
    <t>23,30/09/98</t>
  </si>
  <si>
    <t>Juny 03</t>
  </si>
  <si>
    <t>Setem 98</t>
  </si>
  <si>
    <t>Octu 01</t>
  </si>
  <si>
    <t>Setem 03</t>
  </si>
  <si>
    <t>Setem 04 (1)</t>
  </si>
  <si>
    <t>Setem 04 (2)</t>
  </si>
  <si>
    <t>Octu 04</t>
  </si>
  <si>
    <t>Novem 04</t>
  </si>
  <si>
    <t>Desem 04</t>
  </si>
  <si>
    <t>Fracció biodegradable</t>
  </si>
  <si>
    <t>Novem 98</t>
  </si>
  <si>
    <t>Maig 99</t>
  </si>
  <si>
    <t>CARACTERITZACIONS DELS RESIDUS D'ENTRADA A PLANTA</t>
  </si>
  <si>
    <t>Mostra 26/04/05</t>
  </si>
  <si>
    <t>Mostra 27/04/05</t>
  </si>
  <si>
    <t>Mostra 28/04/05</t>
  </si>
  <si>
    <t>26,27,28/04/05</t>
  </si>
  <si>
    <t>Mostra 08/02/05</t>
  </si>
  <si>
    <t>Mostra 09/02/05</t>
  </si>
  <si>
    <t>Mostra 10/02/05</t>
  </si>
  <si>
    <t>08,09,10/02/05</t>
  </si>
  <si>
    <t>Març 05</t>
  </si>
  <si>
    <t>Febrer 05</t>
  </si>
  <si>
    <t>Abril 05</t>
  </si>
  <si>
    <t>Mostra 15/03/05</t>
  </si>
  <si>
    <t>Mostra 16/03/05</t>
  </si>
  <si>
    <t>Mostra 17/03/05</t>
  </si>
  <si>
    <t>15,16,17/03/05</t>
  </si>
  <si>
    <t>Mostra 07/06/05</t>
  </si>
  <si>
    <t>Mostra 08/06/05</t>
  </si>
  <si>
    <t>Mostra 09/06/05</t>
  </si>
  <si>
    <t>07,08,09/06/05</t>
  </si>
  <si>
    <t>Juny 05</t>
  </si>
  <si>
    <t>Mostra 20/09/05</t>
  </si>
  <si>
    <t>Mostra 21/09/05</t>
  </si>
  <si>
    <t>Mostra 22/09/05</t>
  </si>
  <si>
    <t>Setem 05</t>
  </si>
  <si>
    <t>20,21,22/09/05</t>
  </si>
  <si>
    <t>Mostra 02/08/05</t>
  </si>
  <si>
    <t>Mostra 03/08/05</t>
  </si>
  <si>
    <t>Mostra 04/08/05</t>
  </si>
  <si>
    <t>02,03,04/08/05</t>
  </si>
  <si>
    <t>Agost 05</t>
  </si>
  <si>
    <t>Mostra 25/10/05</t>
  </si>
  <si>
    <t>Mostra 26/10/05</t>
  </si>
  <si>
    <t>Mostra 27/10/05</t>
  </si>
  <si>
    <t>25,26,27/10/05</t>
  </si>
  <si>
    <t>Octu 05</t>
  </si>
  <si>
    <t>Mostra 29/11/05</t>
  </si>
  <si>
    <t>Mostra 30/11/05</t>
  </si>
  <si>
    <t>Mostra 01/12/05</t>
  </si>
  <si>
    <t>29,30/11-01/12/05</t>
  </si>
  <si>
    <t>Novem 05</t>
  </si>
  <si>
    <t>Mostra 17/02/06</t>
  </si>
  <si>
    <t>Mostra 15/02/06</t>
  </si>
  <si>
    <t>Mostra 16/02/06</t>
  </si>
  <si>
    <t>15,16,17/02/06</t>
  </si>
  <si>
    <t>Mostra 16/03/06</t>
  </si>
  <si>
    <t>Mostra 17/03/06</t>
  </si>
  <si>
    <t>16,17/03/06</t>
  </si>
  <si>
    <t>Març 06</t>
  </si>
  <si>
    <t>Mostra 20/04/06</t>
  </si>
  <si>
    <t>Mostra 21/04/06</t>
  </si>
  <si>
    <t>20,21/04/06</t>
  </si>
  <si>
    <t>Abril 06</t>
  </si>
  <si>
    <t>Mostra 18/05/06</t>
  </si>
  <si>
    <t>Mostra 19/05/06</t>
  </si>
  <si>
    <t>18,19/05/06</t>
  </si>
  <si>
    <t>Maig 06</t>
  </si>
  <si>
    <t>Mostra 19/06/06</t>
  </si>
  <si>
    <t>Mostra 20/06/06</t>
  </si>
  <si>
    <t>Mostra 21/06/06</t>
  </si>
  <si>
    <t>19,20,21/06/06</t>
  </si>
  <si>
    <t>Juny 06</t>
  </si>
  <si>
    <t>Mostra 13/07/06</t>
  </si>
  <si>
    <t>Mostra 14/07/06</t>
  </si>
  <si>
    <t>13,14/07/06</t>
  </si>
  <si>
    <t>Juliol 06</t>
  </si>
  <si>
    <t>Mostra 14/09/06</t>
  </si>
  <si>
    <t>Mostra 15/09/06</t>
  </si>
  <si>
    <t>14,15/09/06</t>
  </si>
  <si>
    <t>Setem 06</t>
  </si>
  <si>
    <t>Mostra 09/10/06</t>
  </si>
  <si>
    <t>Mostra 10/10/06</t>
  </si>
  <si>
    <t>Mostra 11/10/06</t>
  </si>
  <si>
    <t>Mostra 08/11/06</t>
  </si>
  <si>
    <t>Mostra 09/11/06</t>
  </si>
  <si>
    <t>Mostra 10/11/06</t>
  </si>
  <si>
    <t>08,09,10/11/06</t>
  </si>
  <si>
    <t>09,10,11/10/06</t>
  </si>
  <si>
    <t>Mostra 04/12/06</t>
  </si>
  <si>
    <t>Mostra 05/12/06</t>
  </si>
  <si>
    <t>04,05/12/06</t>
  </si>
  <si>
    <t>Mostra 12/12/06</t>
  </si>
  <si>
    <t>Mostra 13/12/06</t>
  </si>
  <si>
    <t>Mostra 14/12/06</t>
  </si>
  <si>
    <t>12,13,14/12/06</t>
  </si>
  <si>
    <t>Mostra 12/02/07</t>
  </si>
  <si>
    <t>Mostra 13/02/07</t>
  </si>
  <si>
    <t>Mostra 14/02/07</t>
  </si>
  <si>
    <t>12,13,14/02/07</t>
  </si>
  <si>
    <t>Octu 06</t>
  </si>
  <si>
    <t>Novem 06</t>
  </si>
  <si>
    <t>Febrer 07</t>
  </si>
  <si>
    <t>Desem 06 (1)</t>
  </si>
  <si>
    <t>Desem 06 (2)</t>
  </si>
  <si>
    <t>Febrer 06</t>
  </si>
  <si>
    <t xml:space="preserve">           Resultats caracteritzacions fossa</t>
  </si>
  <si>
    <t>Mostra 09/03/07</t>
  </si>
  <si>
    <t>Mostra 08/03/07</t>
  </si>
  <si>
    <t>Mostra 07/03/07</t>
  </si>
  <si>
    <t>07,08,09/03/07</t>
  </si>
  <si>
    <t>Març 07</t>
  </si>
  <si>
    <t>Mostra 26/04/07</t>
  </si>
  <si>
    <t>Mostra 27/04/07</t>
  </si>
  <si>
    <t>Abril 07</t>
  </si>
  <si>
    <t>Mostra 07/05/07</t>
  </si>
  <si>
    <t>Mostra 08/05/07</t>
  </si>
  <si>
    <t>Maig 07</t>
  </si>
  <si>
    <t>07,08/05/07</t>
  </si>
  <si>
    <t>26,27/04/07</t>
  </si>
  <si>
    <t>Mostra 06/06/07</t>
  </si>
  <si>
    <t>Mostra 07/06/07</t>
  </si>
  <si>
    <t>Mostra 08/06/07</t>
  </si>
  <si>
    <t>06,07,08/06/07</t>
  </si>
  <si>
    <t>Juny 07</t>
  </si>
  <si>
    <t>Mostra 09/07/07</t>
  </si>
  <si>
    <t>Mostra 10/07/07</t>
  </si>
  <si>
    <t>Mostra 11/07/07</t>
  </si>
  <si>
    <t>09,10,11/07/07</t>
  </si>
  <si>
    <t>Juliol 07</t>
  </si>
  <si>
    <t>Mostra 26/09/07</t>
  </si>
  <si>
    <t>Mostra 27/09/07</t>
  </si>
  <si>
    <t>Mostra 28/09/07</t>
  </si>
  <si>
    <t>26,27,28/09/07</t>
  </si>
  <si>
    <t>Setem 07</t>
  </si>
  <si>
    <t>Mostra 29/10/07</t>
  </si>
  <si>
    <t>Mostra 30/10/07</t>
  </si>
  <si>
    <t>Mostra 31/10/07</t>
  </si>
  <si>
    <t>29,30,31/10/07</t>
  </si>
  <si>
    <t>Octu 07</t>
  </si>
  <si>
    <t>03,04/12/07</t>
  </si>
  <si>
    <t>Mostra 04/12/07</t>
  </si>
  <si>
    <t>Mostra 03/12/07</t>
  </si>
  <si>
    <t>Desem 07</t>
  </si>
  <si>
    <t>Mostra 14/02/08</t>
  </si>
  <si>
    <t>Mostra 15/02/08</t>
  </si>
  <si>
    <t>14,15/02/08</t>
  </si>
  <si>
    <t>Febrer08</t>
  </si>
  <si>
    <t>Mostra 06/03/08</t>
  </si>
  <si>
    <t>Mostra 07/03/08</t>
  </si>
  <si>
    <t>06,07/03/08</t>
  </si>
  <si>
    <t>Març 08</t>
  </si>
  <si>
    <t>Mostra 10/04/08</t>
  </si>
  <si>
    <t>Mostra 11/04/08</t>
  </si>
  <si>
    <t>10,11/04/08</t>
  </si>
  <si>
    <t>Abril 08</t>
  </si>
  <si>
    <t>Mostra 08/05/08</t>
  </si>
  <si>
    <t>Mostra 09/05/08</t>
  </si>
  <si>
    <t>08,09/05/08</t>
  </si>
  <si>
    <t>Maig 08</t>
  </si>
  <si>
    <t>Mostra 02/06/08</t>
  </si>
  <si>
    <t>Mostra 03/06/08</t>
  </si>
  <si>
    <t>02,03/06/08</t>
  </si>
  <si>
    <t>Juny 08</t>
  </si>
  <si>
    <t>Juliol 08</t>
  </si>
  <si>
    <t>Mostra 07/07/08</t>
  </si>
  <si>
    <t>Mostra 08/07/08</t>
  </si>
  <si>
    <t>07,08/07/08</t>
  </si>
  <si>
    <t>Mostra 29/01/08</t>
  </si>
  <si>
    <t>Mostra 30/01/08</t>
  </si>
  <si>
    <t>29,30/01/08</t>
  </si>
  <si>
    <t>Gener 08</t>
  </si>
  <si>
    <t>Mostra 05/08/08</t>
  </si>
  <si>
    <t>Mostra 06/08/08</t>
  </si>
  <si>
    <t>05,06/08/08</t>
  </si>
  <si>
    <t>Agost 08</t>
  </si>
  <si>
    <t>Mostra 16/09/08</t>
  </si>
  <si>
    <t>Mostra 17/09/08</t>
  </si>
  <si>
    <t>16,17/09/08</t>
  </si>
  <si>
    <t>Setem 08</t>
  </si>
  <si>
    <t>Mostra 28/10/08</t>
  </si>
  <si>
    <t>Mostra 29/10/08</t>
  </si>
  <si>
    <t>28,29/10/08</t>
  </si>
  <si>
    <t>Octu 08</t>
  </si>
  <si>
    <t>Mostra 24/11/08</t>
  </si>
  <si>
    <t>Mostra 25/11/08</t>
  </si>
  <si>
    <t>24,25/11/08</t>
  </si>
  <si>
    <t>Novem 08</t>
  </si>
  <si>
    <t>Mostra 22/12/08</t>
  </si>
  <si>
    <t>Mostra 23/12/08</t>
  </si>
  <si>
    <t>22,23/12/08</t>
  </si>
  <si>
    <t>Desem 08</t>
  </si>
  <si>
    <t>Mostra 26/01/09</t>
  </si>
  <si>
    <t>Mostra 27/01/09</t>
  </si>
  <si>
    <t>26,27/01/09</t>
  </si>
  <si>
    <t>Gener 09</t>
  </si>
  <si>
    <t>Mostra 02/02/09</t>
  </si>
  <si>
    <t>Mostra 03/02/09</t>
  </si>
  <si>
    <t>02,03/02/09</t>
  </si>
  <si>
    <t>Febrer 09</t>
  </si>
  <si>
    <t>Mostra 02/03/09</t>
  </si>
  <si>
    <t>Mostra 03/03/09</t>
  </si>
  <si>
    <t>02,03/03/09</t>
  </si>
  <si>
    <t>Març 09</t>
  </si>
  <si>
    <t>Mostra 06/04/09</t>
  </si>
  <si>
    <t>Mostra 07/04/09</t>
  </si>
  <si>
    <t>06,07/04/09</t>
  </si>
  <si>
    <t>Abril 09</t>
  </si>
  <si>
    <t>Mostra 04/05/09</t>
  </si>
  <si>
    <t>Mostra 05/05/09</t>
  </si>
  <si>
    <t>04,05/05/09</t>
  </si>
  <si>
    <t>Maig 09</t>
  </si>
  <si>
    <t>Mostra 08/06/09</t>
  </si>
  <si>
    <t>Mostra 09/06/09</t>
  </si>
  <si>
    <t>08,09/06/09</t>
  </si>
  <si>
    <t>Juny 09</t>
  </si>
  <si>
    <t>Mostra 06/07/09</t>
  </si>
  <si>
    <t>Mostra 07/07/09</t>
  </si>
  <si>
    <t>06,07/07/09</t>
  </si>
  <si>
    <t>Juliol 09</t>
  </si>
  <si>
    <t>Mostra 03/08/09</t>
  </si>
  <si>
    <t>Mostra 04/08/09</t>
  </si>
  <si>
    <t>03,04/08/09</t>
  </si>
  <si>
    <t>Agost 09</t>
  </si>
  <si>
    <t>Mostra 07/09/09</t>
  </si>
  <si>
    <t>Mostra 08/09/09</t>
  </si>
  <si>
    <t>07,08/09/09</t>
  </si>
  <si>
    <t>Setem 09</t>
  </si>
  <si>
    <t>Mostra 05/10/09</t>
  </si>
  <si>
    <t>Mostra 06/10/09</t>
  </si>
  <si>
    <t>05,06/10/09</t>
  </si>
  <si>
    <t>Octu 09</t>
  </si>
  <si>
    <t>Mostra 03/11/09</t>
  </si>
  <si>
    <t>Mostra 02/11/09</t>
  </si>
  <si>
    <t>02,03/11/09</t>
  </si>
  <si>
    <t>Novem 09</t>
  </si>
  <si>
    <t>Mostra 18/12/09</t>
  </si>
  <si>
    <t>Mostra 21/12/09</t>
  </si>
  <si>
    <t>Mostra 22/12/09</t>
  </si>
  <si>
    <t>Mostra 23/12/09</t>
  </si>
  <si>
    <t>18,21,22,23/12/09</t>
  </si>
  <si>
    <t>Desem 09</t>
  </si>
  <si>
    <t>Mostra 15/02/10</t>
  </si>
  <si>
    <t>Mostra 16/02/10</t>
  </si>
  <si>
    <t>Mostra 17/02/10</t>
  </si>
  <si>
    <t>Mostra 18/02/10</t>
  </si>
  <si>
    <t>15,16,17,18/02/10</t>
  </si>
  <si>
    <t>Febrer 10</t>
  </si>
  <si>
    <t>Mostra 16/03/10</t>
  </si>
  <si>
    <t>Mostra 17/03/10</t>
  </si>
  <si>
    <t>16,17/03/10</t>
  </si>
  <si>
    <t>Març 10</t>
  </si>
  <si>
    <t>Mostra 19/04/10</t>
  </si>
  <si>
    <t>Mostra 20/04/10</t>
  </si>
  <si>
    <t>19,20/04/10</t>
  </si>
  <si>
    <t>Mostra 17/05/10</t>
  </si>
  <si>
    <t>Mostra 18/05/10</t>
  </si>
  <si>
    <t>17,18/05/10</t>
  </si>
  <si>
    <t>Abril 10</t>
  </si>
  <si>
    <t>Maig 10</t>
  </si>
  <si>
    <t>Mostra 14/06/10</t>
  </si>
  <si>
    <t>Mostra 15/06/10</t>
  </si>
  <si>
    <t>14,15/06/10</t>
  </si>
  <si>
    <t>Juny 10</t>
  </si>
  <si>
    <t>Mostra 19/07/10</t>
  </si>
  <si>
    <t>Mostra 20/07/10</t>
  </si>
  <si>
    <t>19,20/07/10</t>
  </si>
  <si>
    <t>Juliol 10</t>
  </si>
  <si>
    <t>Mostra 18/10/10</t>
  </si>
  <si>
    <t>Mostra 19/10/10</t>
  </si>
  <si>
    <t>18,19/10/10</t>
  </si>
  <si>
    <t>Mostra 20/09/10</t>
  </si>
  <si>
    <t>Mostra 21/09/10</t>
  </si>
  <si>
    <t>20,21/09/10</t>
  </si>
  <si>
    <t>Setem 10</t>
  </si>
  <si>
    <t>Octubre 10</t>
  </si>
  <si>
    <t>Mostra 15/11/10</t>
  </si>
  <si>
    <t>Mostra 16/11/10</t>
  </si>
  <si>
    <t>15,16/11/10</t>
  </si>
  <si>
    <t>Novem 10</t>
  </si>
  <si>
    <t>Mostra 13/12/10</t>
  </si>
  <si>
    <t>Mostra 14/12/10</t>
  </si>
  <si>
    <t>13,14/12/10</t>
  </si>
  <si>
    <t>Desem 10</t>
  </si>
  <si>
    <t>Mostra 16/02/11</t>
  </si>
  <si>
    <t>Febrer 11</t>
  </si>
  <si>
    <t>consroci</t>
  </si>
  <si>
    <t>Mostra 10/03/11</t>
  </si>
  <si>
    <t>Març 11</t>
  </si>
  <si>
    <t>Mostra 12/04/11</t>
  </si>
  <si>
    <t>Abril 11</t>
  </si>
  <si>
    <t>Mostra 09/05/11</t>
  </si>
  <si>
    <t>Maig 11</t>
  </si>
  <si>
    <t>Mostra 11/07/11</t>
  </si>
  <si>
    <t>Mostra 12/07/11</t>
  </si>
  <si>
    <t>11,12/07/11</t>
  </si>
  <si>
    <t>Juliol 11</t>
  </si>
  <si>
    <t>Mostra 09/08/11</t>
  </si>
  <si>
    <t>09/08/11</t>
  </si>
  <si>
    <t>16/02/11</t>
  </si>
  <si>
    <t>10/03/11</t>
  </si>
  <si>
    <t>12/04/11</t>
  </si>
  <si>
    <t>Agost 11</t>
  </si>
  <si>
    <t>09/05/11</t>
  </si>
  <si>
    <t>Mostra 05/09/11</t>
  </si>
  <si>
    <t>Mostra 06/09/11</t>
  </si>
  <si>
    <t>05,06/09/11</t>
  </si>
  <si>
    <t>Setem 11</t>
  </si>
  <si>
    <t>Mostra 10/10/11</t>
  </si>
  <si>
    <t>Mostra 11/10/11</t>
  </si>
  <si>
    <t>10,11/10/11</t>
  </si>
  <si>
    <t>Octubre 11</t>
  </si>
  <si>
    <t>Mostra 07/11/11</t>
  </si>
  <si>
    <t>Mostra 08/11/11</t>
  </si>
  <si>
    <t>07,08/11/11</t>
  </si>
  <si>
    <t>Novem 11</t>
  </si>
  <si>
    <t>Mostra 12/12/11</t>
  </si>
  <si>
    <t>Mostra 13/12/11</t>
  </si>
  <si>
    <t>12,13/12/11</t>
  </si>
  <si>
    <t>Desem 11</t>
  </si>
  <si>
    <t>Mostra 16/01/12</t>
  </si>
  <si>
    <t>Mostra 17/01/12</t>
  </si>
  <si>
    <t>16,17/01/12</t>
  </si>
  <si>
    <t>Gener 12</t>
  </si>
  <si>
    <t>Mostra 13/02/12</t>
  </si>
  <si>
    <t>Mostra 14/02/12</t>
  </si>
  <si>
    <t>13,14/02/12</t>
  </si>
  <si>
    <t>Febrer 12</t>
  </si>
  <si>
    <t>Mostra 12/03/12</t>
  </si>
  <si>
    <t>Mostra 13/03/12</t>
  </si>
  <si>
    <t>12,13/03/12</t>
  </si>
  <si>
    <t>Març 12</t>
  </si>
  <si>
    <t>Mostra 16/04/12</t>
  </si>
  <si>
    <t>Mostra 17/04/12</t>
  </si>
  <si>
    <t>16,17/04/12</t>
  </si>
  <si>
    <t>Abril 12</t>
  </si>
  <si>
    <t>Mostra 14/05/12</t>
  </si>
  <si>
    <t>Mostra 15/05/12</t>
  </si>
  <si>
    <t>14,15/05/12</t>
  </si>
  <si>
    <t>Maig 12</t>
  </si>
  <si>
    <t>Mostra 11/06/12</t>
  </si>
  <si>
    <t>Mostra 12/06/12</t>
  </si>
  <si>
    <t>11,12/06/12</t>
  </si>
  <si>
    <t>Juny 12</t>
  </si>
  <si>
    <t>Mostra 09/07/12</t>
  </si>
  <si>
    <t>Mostra 10/07/12</t>
  </si>
  <si>
    <t>09,10/07/12</t>
  </si>
  <si>
    <t>Juliol 12</t>
  </si>
  <si>
    <t>Mostra 13/08/12</t>
  </si>
  <si>
    <t>Mostra 14/08/12</t>
  </si>
  <si>
    <t>13,14/08/12</t>
  </si>
  <si>
    <t>Agost 12</t>
  </si>
  <si>
    <t>Mostra 12/09/12</t>
  </si>
  <si>
    <t>Mostra 13/09/12</t>
  </si>
  <si>
    <t>12,13/09/12</t>
  </si>
  <si>
    <t>Setem 12</t>
  </si>
  <si>
    <t>Mostra 15/10/12</t>
  </si>
  <si>
    <t>Mostra 16/10/12</t>
  </si>
  <si>
    <t>15,16/10/12</t>
  </si>
  <si>
    <t>Octubre 12</t>
  </si>
  <si>
    <t>Mostra 12/11/12</t>
  </si>
  <si>
    <t>Mostra 13/11/12</t>
  </si>
  <si>
    <t>12,13/11/12</t>
  </si>
  <si>
    <t>Novem 12</t>
  </si>
  <si>
    <t>Mostra 10/12/12</t>
  </si>
  <si>
    <t>Mostra 11/12/12</t>
  </si>
  <si>
    <t>10,11/12/12</t>
  </si>
  <si>
    <t>Desem 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</si>
</sst>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C0A]mmmm\-yy;@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0"/>
      <color indexed="8"/>
      <name val="Arial"/>
      <family val="2"/>
    </font>
    <font>
      <b/>
      <sz val="9"/>
      <color indexed="8"/>
      <name val="Times New Roman"/>
      <family val="1"/>
    </font>
    <font>
      <b/>
      <sz val="10.25"/>
      <color indexed="8"/>
      <name val="Arial"/>
      <family val="2"/>
    </font>
    <font>
      <b/>
      <i/>
      <sz val="7.75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34" borderId="11" xfId="0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5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12" xfId="53" applyFont="1" applyBorder="1" applyAlignment="1">
      <alignment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vertical="center"/>
      <protection/>
    </xf>
    <xf numFmtId="0" fontId="1" fillId="0" borderId="12" xfId="53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1" fillId="33" borderId="11" xfId="53" applyFont="1" applyFill="1" applyBorder="1" applyAlignment="1">
      <alignment vertical="center"/>
      <protection/>
    </xf>
    <xf numFmtId="0" fontId="0" fillId="0" borderId="11" xfId="53" applyBorder="1" applyAlignment="1">
      <alignment vertical="center"/>
      <protection/>
    </xf>
    <xf numFmtId="0" fontId="0" fillId="0" borderId="10" xfId="53" applyBorder="1" applyAlignment="1">
      <alignment vertical="center"/>
      <protection/>
    </xf>
    <xf numFmtId="0" fontId="1" fillId="34" borderId="11" xfId="53" applyFont="1" applyFill="1" applyBorder="1" applyAlignment="1">
      <alignment vertical="center"/>
      <protection/>
    </xf>
    <xf numFmtId="4" fontId="6" fillId="34" borderId="11" xfId="53" applyNumberFormat="1" applyFont="1" applyFill="1" applyBorder="1" applyAlignment="1">
      <alignment horizontal="center" vertical="center"/>
      <protection/>
    </xf>
    <xf numFmtId="4" fontId="7" fillId="34" borderId="11" xfId="53" applyNumberFormat="1" applyFont="1" applyFill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1" fillId="0" borderId="11" xfId="53" applyFont="1" applyBorder="1" applyAlignment="1">
      <alignment vertical="center"/>
      <protection/>
    </xf>
    <xf numFmtId="4" fontId="6" fillId="0" borderId="11" xfId="53" applyNumberFormat="1" applyFont="1" applyBorder="1" applyAlignment="1">
      <alignment horizontal="center" vertical="center"/>
      <protection/>
    </xf>
    <xf numFmtId="4" fontId="7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vertical="center"/>
      <protection/>
    </xf>
    <xf numFmtId="4" fontId="8" fillId="0" borderId="11" xfId="53" applyNumberFormat="1" applyFont="1" applyBorder="1" applyAlignment="1">
      <alignment horizontal="center" vertical="center"/>
      <protection/>
    </xf>
    <xf numFmtId="4" fontId="9" fillId="0" borderId="11" xfId="53" applyNumberFormat="1" applyFont="1" applyBorder="1" applyAlignment="1">
      <alignment horizontal="center" vertical="center"/>
      <protection/>
    </xf>
    <xf numFmtId="4" fontId="0" fillId="0" borderId="11" xfId="53" applyNumberFormat="1" applyBorder="1" applyAlignment="1">
      <alignment horizontal="center" vertical="center"/>
      <protection/>
    </xf>
    <xf numFmtId="4" fontId="2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/>
      <protection/>
    </xf>
    <xf numFmtId="4" fontId="8" fillId="0" borderId="11" xfId="53" applyNumberFormat="1" applyFont="1" applyFill="1" applyBorder="1" applyAlignment="1">
      <alignment horizontal="center" vertical="center"/>
      <protection/>
    </xf>
    <xf numFmtId="4" fontId="9" fillId="0" borderId="11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0" fontId="10" fillId="34" borderId="11" xfId="53" applyFont="1" applyFill="1" applyBorder="1" applyAlignment="1">
      <alignment vertical="center"/>
      <protection/>
    </xf>
    <xf numFmtId="4" fontId="10" fillId="34" borderId="11" xfId="53" applyNumberFormat="1" applyFont="1" applyFill="1" applyBorder="1" applyAlignment="1">
      <alignment horizontal="center" vertical="center"/>
      <protection/>
    </xf>
    <xf numFmtId="4" fontId="4" fillId="34" borderId="11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4" fontId="7" fillId="0" borderId="11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5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percentatge envasos a planta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1675"/>
          <c:w val="0.8165"/>
          <c:h val="0.80625"/>
        </c:manualLayout>
      </c:layout>
      <c:lineChart>
        <c:grouping val="standard"/>
        <c:varyColors val="0"/>
        <c:ser>
          <c:idx val="0"/>
          <c:order val="0"/>
          <c:tx>
            <c:v>Envasos ECOEMBES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'Comparació RSU fossa'!$B$4:$CU$4</c:f>
              <c:strCache>
                <c:ptCount val="98"/>
                <c:pt idx="0">
                  <c:v>Setem 98</c:v>
                </c:pt>
                <c:pt idx="1">
                  <c:v>Novem 98</c:v>
                </c:pt>
                <c:pt idx="2">
                  <c:v>Maig 99</c:v>
                </c:pt>
                <c:pt idx="3">
                  <c:v>Octu 01</c:v>
                </c:pt>
                <c:pt idx="4">
                  <c:v>Juny 03</c:v>
                </c:pt>
                <c:pt idx="5">
                  <c:v>Setem 03</c:v>
                </c:pt>
                <c:pt idx="6">
                  <c:v>Març 04 (1)</c:v>
                </c:pt>
                <c:pt idx="7">
                  <c:v>Març 04 (2)</c:v>
                </c:pt>
                <c:pt idx="8">
                  <c:v>Juny 04</c:v>
                </c:pt>
                <c:pt idx="9">
                  <c:v>Setem 04 (1)</c:v>
                </c:pt>
                <c:pt idx="10">
                  <c:v>Setem 04 (2)</c:v>
                </c:pt>
                <c:pt idx="11">
                  <c:v>Octu 04</c:v>
                </c:pt>
                <c:pt idx="12">
                  <c:v>Novem 04</c:v>
                </c:pt>
                <c:pt idx="13">
                  <c:v>Desem 04</c:v>
                </c:pt>
                <c:pt idx="14">
                  <c:v>Febrer 05</c:v>
                </c:pt>
                <c:pt idx="15">
                  <c:v>Març 05</c:v>
                </c:pt>
                <c:pt idx="16">
                  <c:v>Abril 05</c:v>
                </c:pt>
                <c:pt idx="17">
                  <c:v>Juny 05</c:v>
                </c:pt>
                <c:pt idx="18">
                  <c:v>Agost 05</c:v>
                </c:pt>
                <c:pt idx="19">
                  <c:v>Setem 05</c:v>
                </c:pt>
                <c:pt idx="20">
                  <c:v>Octu 05</c:v>
                </c:pt>
                <c:pt idx="21">
                  <c:v>Novem 05</c:v>
                </c:pt>
                <c:pt idx="22">
                  <c:v>Febrer 06</c:v>
                </c:pt>
                <c:pt idx="23">
                  <c:v>Març 06</c:v>
                </c:pt>
                <c:pt idx="24">
                  <c:v>Abril 06</c:v>
                </c:pt>
                <c:pt idx="25">
                  <c:v>Maig 06</c:v>
                </c:pt>
                <c:pt idx="26">
                  <c:v>Juny 06</c:v>
                </c:pt>
                <c:pt idx="27">
                  <c:v>Juliol 06</c:v>
                </c:pt>
                <c:pt idx="28">
                  <c:v>Setem 06</c:v>
                </c:pt>
                <c:pt idx="29">
                  <c:v>Octu 06</c:v>
                </c:pt>
                <c:pt idx="30">
                  <c:v>Novem 06</c:v>
                </c:pt>
                <c:pt idx="31">
                  <c:v>Desem 06 (1)</c:v>
                </c:pt>
                <c:pt idx="32">
                  <c:v>Desem 06 (2)</c:v>
                </c:pt>
                <c:pt idx="33">
                  <c:v>Febrer 07</c:v>
                </c:pt>
                <c:pt idx="34">
                  <c:v>Març 07</c:v>
                </c:pt>
                <c:pt idx="35">
                  <c:v>Abril 07</c:v>
                </c:pt>
                <c:pt idx="36">
                  <c:v>Maig 07</c:v>
                </c:pt>
                <c:pt idx="37">
                  <c:v>Juny 07</c:v>
                </c:pt>
                <c:pt idx="38">
                  <c:v>Juliol 07</c:v>
                </c:pt>
                <c:pt idx="39">
                  <c:v>Setem 07</c:v>
                </c:pt>
                <c:pt idx="40">
                  <c:v>Octu 07</c:v>
                </c:pt>
                <c:pt idx="41">
                  <c:v>Desem 07</c:v>
                </c:pt>
                <c:pt idx="42">
                  <c:v>Gener 08</c:v>
                </c:pt>
                <c:pt idx="43">
                  <c:v>Febrer08</c:v>
                </c:pt>
                <c:pt idx="44">
                  <c:v>Març 08</c:v>
                </c:pt>
                <c:pt idx="45">
                  <c:v>Abril 08</c:v>
                </c:pt>
                <c:pt idx="46">
                  <c:v>Maig 08</c:v>
                </c:pt>
                <c:pt idx="47">
                  <c:v>Juny 08</c:v>
                </c:pt>
                <c:pt idx="48">
                  <c:v>Juliol 08</c:v>
                </c:pt>
                <c:pt idx="49">
                  <c:v>Agost 08</c:v>
                </c:pt>
                <c:pt idx="50">
                  <c:v>Setem 08</c:v>
                </c:pt>
                <c:pt idx="51">
                  <c:v>Octu 08</c:v>
                </c:pt>
                <c:pt idx="52">
                  <c:v>Novem 08</c:v>
                </c:pt>
                <c:pt idx="53">
                  <c:v>Desem 08</c:v>
                </c:pt>
                <c:pt idx="54">
                  <c:v>Gener 09</c:v>
                </c:pt>
                <c:pt idx="55">
                  <c:v>Febrer 09</c:v>
                </c:pt>
                <c:pt idx="56">
                  <c:v>Març 09</c:v>
                </c:pt>
                <c:pt idx="57">
                  <c:v>Abril 09</c:v>
                </c:pt>
                <c:pt idx="58">
                  <c:v>Maig 09</c:v>
                </c:pt>
                <c:pt idx="59">
                  <c:v>Juny 09</c:v>
                </c:pt>
                <c:pt idx="60">
                  <c:v>Juliol 09</c:v>
                </c:pt>
                <c:pt idx="61">
                  <c:v>Agost 09</c:v>
                </c:pt>
                <c:pt idx="62">
                  <c:v>Setem 09</c:v>
                </c:pt>
                <c:pt idx="63">
                  <c:v>Octu 09</c:v>
                </c:pt>
                <c:pt idx="64">
                  <c:v>Novem 09</c:v>
                </c:pt>
                <c:pt idx="65">
                  <c:v>Desem 09</c:v>
                </c:pt>
                <c:pt idx="66">
                  <c:v>Febrer 10</c:v>
                </c:pt>
                <c:pt idx="67">
                  <c:v>Març 10</c:v>
                </c:pt>
                <c:pt idx="68">
                  <c:v>Abril 10</c:v>
                </c:pt>
                <c:pt idx="69">
                  <c:v>Maig 10</c:v>
                </c:pt>
                <c:pt idx="70">
                  <c:v>Juny 10</c:v>
                </c:pt>
                <c:pt idx="71">
                  <c:v>Juliol 10</c:v>
                </c:pt>
                <c:pt idx="72">
                  <c:v>Setem 10</c:v>
                </c:pt>
                <c:pt idx="73">
                  <c:v>Octubre 10</c:v>
                </c:pt>
                <c:pt idx="74">
                  <c:v>Novem 10</c:v>
                </c:pt>
                <c:pt idx="75">
                  <c:v>Desem 10</c:v>
                </c:pt>
                <c:pt idx="76">
                  <c:v>Febrer 11</c:v>
                </c:pt>
                <c:pt idx="77">
                  <c:v>Març 11</c:v>
                </c:pt>
                <c:pt idx="78">
                  <c:v>Abril 11</c:v>
                </c:pt>
                <c:pt idx="79">
                  <c:v>Maig 11</c:v>
                </c:pt>
                <c:pt idx="80">
                  <c:v>Juliol 11</c:v>
                </c:pt>
                <c:pt idx="81">
                  <c:v>Agost 11</c:v>
                </c:pt>
                <c:pt idx="82">
                  <c:v>Setem 11</c:v>
                </c:pt>
                <c:pt idx="83">
                  <c:v>Octubre 11</c:v>
                </c:pt>
                <c:pt idx="84">
                  <c:v>Novem 11</c:v>
                </c:pt>
                <c:pt idx="85">
                  <c:v>Desem 11</c:v>
                </c:pt>
                <c:pt idx="86">
                  <c:v>Gener 12</c:v>
                </c:pt>
                <c:pt idx="87">
                  <c:v>Febrer 12</c:v>
                </c:pt>
                <c:pt idx="88">
                  <c:v>Març 12</c:v>
                </c:pt>
                <c:pt idx="89">
                  <c:v>Abril 12</c:v>
                </c:pt>
                <c:pt idx="90">
                  <c:v>Maig 12</c:v>
                </c:pt>
                <c:pt idx="91">
                  <c:v>Juny 12</c:v>
                </c:pt>
                <c:pt idx="92">
                  <c:v>Juliol 12</c:v>
                </c:pt>
                <c:pt idx="93">
                  <c:v>Agost 12</c:v>
                </c:pt>
                <c:pt idx="94">
                  <c:v>Setem 12</c:v>
                </c:pt>
                <c:pt idx="95">
                  <c:v>Octubre 12</c:v>
                </c:pt>
                <c:pt idx="96">
                  <c:v>Novem 12</c:v>
                </c:pt>
                <c:pt idx="97">
                  <c:v>Desem 12</c:v>
                </c:pt>
              </c:strCache>
            </c:strRef>
          </c:cat>
          <c:val>
            <c:numRef>
              <c:f>'Comparació RSU fossa'!$B$16:$CU$16</c:f>
              <c:numCache>
                <c:ptCount val="98"/>
                <c:pt idx="0">
                  <c:v>14.814252655022326</c:v>
                </c:pt>
                <c:pt idx="1">
                  <c:v>21.470000000000002</c:v>
                </c:pt>
                <c:pt idx="2">
                  <c:v>22.019999999999996</c:v>
                </c:pt>
                <c:pt idx="3">
                  <c:v>12.637545848616206</c:v>
                </c:pt>
                <c:pt idx="4">
                  <c:v>17.215700576735514</c:v>
                </c:pt>
                <c:pt idx="5">
                  <c:v>16.818990163279313</c:v>
                </c:pt>
                <c:pt idx="6">
                  <c:v>9.544230227614108</c:v>
                </c:pt>
                <c:pt idx="7">
                  <c:v>9.754543426569986</c:v>
                </c:pt>
                <c:pt idx="8">
                  <c:v>5.8713832800207975</c:v>
                </c:pt>
                <c:pt idx="9">
                  <c:v>8.558268570290359</c:v>
                </c:pt>
                <c:pt idx="10">
                  <c:v>10.421104058498521</c:v>
                </c:pt>
                <c:pt idx="11">
                  <c:v>3.774902981482487</c:v>
                </c:pt>
                <c:pt idx="12">
                  <c:v>7.248260073942359</c:v>
                </c:pt>
                <c:pt idx="13">
                  <c:v>11.637607500288468</c:v>
                </c:pt>
                <c:pt idx="14">
                  <c:v>9.516425896740762</c:v>
                </c:pt>
                <c:pt idx="15">
                  <c:v>4.769813882950463</c:v>
                </c:pt>
                <c:pt idx="16">
                  <c:v>9.568227729375723</c:v>
                </c:pt>
                <c:pt idx="17">
                  <c:v>6.022513230581037</c:v>
                </c:pt>
                <c:pt idx="18">
                  <c:v>4.788762878332265</c:v>
                </c:pt>
                <c:pt idx="19">
                  <c:v>10.061554714415246</c:v>
                </c:pt>
                <c:pt idx="20">
                  <c:v>10.427689239715102</c:v>
                </c:pt>
                <c:pt idx="21">
                  <c:v>12.64338732585724</c:v>
                </c:pt>
                <c:pt idx="22">
                  <c:v>11.15595342295073</c:v>
                </c:pt>
                <c:pt idx="23">
                  <c:v>8.904730229120474</c:v>
                </c:pt>
                <c:pt idx="24">
                  <c:v>6.846441521430414</c:v>
                </c:pt>
                <c:pt idx="25">
                  <c:v>10.012183172537114</c:v>
                </c:pt>
                <c:pt idx="26">
                  <c:v>9.642891734145342</c:v>
                </c:pt>
                <c:pt idx="27">
                  <c:v>11.981970162074706</c:v>
                </c:pt>
                <c:pt idx="28">
                  <c:v>10.552686530621033</c:v>
                </c:pt>
                <c:pt idx="29">
                  <c:v>14.724598672327781</c:v>
                </c:pt>
                <c:pt idx="30">
                  <c:v>8.083475145341884</c:v>
                </c:pt>
                <c:pt idx="31">
                  <c:v>13.787888321395483</c:v>
                </c:pt>
                <c:pt idx="32">
                  <c:v>15.467920954614852</c:v>
                </c:pt>
                <c:pt idx="33">
                  <c:v>14.127933692454818</c:v>
                </c:pt>
                <c:pt idx="34">
                  <c:v>8.288416991631715</c:v>
                </c:pt>
                <c:pt idx="35">
                  <c:v>8.440816033309098</c:v>
                </c:pt>
                <c:pt idx="36">
                  <c:v>10.316602023533427</c:v>
                </c:pt>
                <c:pt idx="37">
                  <c:v>10.935786408313724</c:v>
                </c:pt>
                <c:pt idx="38">
                  <c:v>18.866055396199247</c:v>
                </c:pt>
                <c:pt idx="39">
                  <c:v>10.390660030797482</c:v>
                </c:pt>
                <c:pt idx="40">
                  <c:v>13.616601051894106</c:v>
                </c:pt>
                <c:pt idx="41">
                  <c:v>13.6578163844244</c:v>
                </c:pt>
                <c:pt idx="42">
                  <c:v>15.507292586471241</c:v>
                </c:pt>
                <c:pt idx="43">
                  <c:v>4.313643508585486</c:v>
                </c:pt>
                <c:pt idx="44">
                  <c:v>12.55145633385624</c:v>
                </c:pt>
                <c:pt idx="45">
                  <c:v>12.016341940563194</c:v>
                </c:pt>
                <c:pt idx="46">
                  <c:v>11.023710352110834</c:v>
                </c:pt>
                <c:pt idx="47">
                  <c:v>7.902633089834955</c:v>
                </c:pt>
                <c:pt idx="48">
                  <c:v>9.376001635270278</c:v>
                </c:pt>
                <c:pt idx="49">
                  <c:v>9.152758732756212</c:v>
                </c:pt>
                <c:pt idx="50">
                  <c:v>8.57292585176086</c:v>
                </c:pt>
                <c:pt idx="51">
                  <c:v>9.065037547710736</c:v>
                </c:pt>
                <c:pt idx="52">
                  <c:v>12.323309765155479</c:v>
                </c:pt>
                <c:pt idx="53">
                  <c:v>11.27621757021543</c:v>
                </c:pt>
                <c:pt idx="54">
                  <c:v>7.614751446360835</c:v>
                </c:pt>
                <c:pt idx="55">
                  <c:v>12.558615627830156</c:v>
                </c:pt>
                <c:pt idx="56">
                  <c:v>3.74982674982675</c:v>
                </c:pt>
                <c:pt idx="57">
                  <c:v>10.877288238262569</c:v>
                </c:pt>
                <c:pt idx="58">
                  <c:v>5.261797695145759</c:v>
                </c:pt>
                <c:pt idx="59">
                  <c:v>7.300231685109768</c:v>
                </c:pt>
                <c:pt idx="60">
                  <c:v>5.77333610866628</c:v>
                </c:pt>
                <c:pt idx="61">
                  <c:v>5.158235901704633</c:v>
                </c:pt>
                <c:pt idx="62">
                  <c:v>11.675999853437101</c:v>
                </c:pt>
                <c:pt idx="63">
                  <c:v>12.996817713221716</c:v>
                </c:pt>
                <c:pt idx="64">
                  <c:v>14.533751550581146</c:v>
                </c:pt>
                <c:pt idx="65">
                  <c:v>8.958010770455358</c:v>
                </c:pt>
                <c:pt idx="66">
                  <c:v>18.735817981873577</c:v>
                </c:pt>
                <c:pt idx="67">
                  <c:v>8.845573806439857</c:v>
                </c:pt>
                <c:pt idx="68">
                  <c:v>9.101468310051445</c:v>
                </c:pt>
                <c:pt idx="69">
                  <c:v>10.713163616290625</c:v>
                </c:pt>
                <c:pt idx="70">
                  <c:v>8.517719513136882</c:v>
                </c:pt>
                <c:pt idx="71">
                  <c:v>4.558387214315076</c:v>
                </c:pt>
                <c:pt idx="72">
                  <c:v>11.752588332996162</c:v>
                </c:pt>
                <c:pt idx="73">
                  <c:v>9.309214574380519</c:v>
                </c:pt>
                <c:pt idx="74">
                  <c:v>5.6622462280799395</c:v>
                </c:pt>
                <c:pt idx="75">
                  <c:v>11.06132021849608</c:v>
                </c:pt>
                <c:pt idx="76">
                  <c:v>5.882586275287585</c:v>
                </c:pt>
                <c:pt idx="77">
                  <c:v>5.200792501714547</c:v>
                </c:pt>
                <c:pt idx="78">
                  <c:v>14.906258781966356</c:v>
                </c:pt>
                <c:pt idx="79">
                  <c:v>7.321318069306934</c:v>
                </c:pt>
                <c:pt idx="80">
                  <c:v>6.541508526319825</c:v>
                </c:pt>
                <c:pt idx="81">
                  <c:v>4.461102106969205</c:v>
                </c:pt>
                <c:pt idx="82">
                  <c:v>16.052007746186394</c:v>
                </c:pt>
                <c:pt idx="83">
                  <c:v>13.450838467878974</c:v>
                </c:pt>
                <c:pt idx="84">
                  <c:v>16.700841223420884</c:v>
                </c:pt>
                <c:pt idx="85">
                  <c:v>8.852770540296666</c:v>
                </c:pt>
                <c:pt idx="86">
                  <c:v>10.718690223079797</c:v>
                </c:pt>
                <c:pt idx="87">
                  <c:v>10.77878546187829</c:v>
                </c:pt>
                <c:pt idx="88">
                  <c:v>17.557703074801715</c:v>
                </c:pt>
                <c:pt idx="89">
                  <c:v>6.55565700195622</c:v>
                </c:pt>
                <c:pt idx="90">
                  <c:v>12.430632610003943</c:v>
                </c:pt>
                <c:pt idx="91">
                  <c:v>15.072608684747525</c:v>
                </c:pt>
                <c:pt idx="92">
                  <c:v>7.856578768586102</c:v>
                </c:pt>
                <c:pt idx="93">
                  <c:v>9.382477698194156</c:v>
                </c:pt>
                <c:pt idx="94">
                  <c:v>9.451907992354004</c:v>
                </c:pt>
                <c:pt idx="95">
                  <c:v>9.949167907539731</c:v>
                </c:pt>
                <c:pt idx="96">
                  <c:v>14.942099975394655</c:v>
                </c:pt>
                <c:pt idx="97">
                  <c:v>5.288876331445946</c:v>
                </c:pt>
              </c:numCache>
            </c:numRef>
          </c:val>
          <c:smooth val="0"/>
        </c:ser>
        <c:marker val="1"/>
        <c:axId val="36388188"/>
        <c:axId val="3284397"/>
      </c:lineChart>
      <c:catAx>
        <c:axId val="36388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284397"/>
        <c:crosses val="autoZero"/>
        <c:auto val="1"/>
        <c:lblOffset val="100"/>
        <c:tickLblSkip val="1"/>
        <c:noMultiLvlLbl val="0"/>
      </c:catAx>
      <c:valAx>
        <c:axId val="3284397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Envasos en els residus a planta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88188"/>
        <c:crossesAt val="1"/>
        <c:crossBetween val="between"/>
        <c:dispUnits/>
        <c:majorUnit val="4"/>
        <c:minorUnit val="0.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45675"/>
          <c:w val="0.093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percentatge vidre a planta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1675"/>
          <c:w val="0.8175"/>
          <c:h val="0.80775"/>
        </c:manualLayout>
      </c:layout>
      <c:lineChart>
        <c:grouping val="standard"/>
        <c:varyColors val="0"/>
        <c:ser>
          <c:idx val="0"/>
          <c:order val="0"/>
          <c:tx>
            <c:v>Vidre (envasos)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'Comparació RSU fossa'!$B$4:$CU$4</c:f>
              <c:strCache>
                <c:ptCount val="98"/>
                <c:pt idx="0">
                  <c:v>Setem 98</c:v>
                </c:pt>
                <c:pt idx="1">
                  <c:v>Novem 98</c:v>
                </c:pt>
                <c:pt idx="2">
                  <c:v>Maig 99</c:v>
                </c:pt>
                <c:pt idx="3">
                  <c:v>Octu 01</c:v>
                </c:pt>
                <c:pt idx="4">
                  <c:v>Juny 03</c:v>
                </c:pt>
                <c:pt idx="5">
                  <c:v>Setem 03</c:v>
                </c:pt>
                <c:pt idx="6">
                  <c:v>Març 04 (1)</c:v>
                </c:pt>
                <c:pt idx="7">
                  <c:v>Març 04 (2)</c:v>
                </c:pt>
                <c:pt idx="8">
                  <c:v>Juny 04</c:v>
                </c:pt>
                <c:pt idx="9">
                  <c:v>Setem 04 (1)</c:v>
                </c:pt>
                <c:pt idx="10">
                  <c:v>Setem 04 (2)</c:v>
                </c:pt>
                <c:pt idx="11">
                  <c:v>Octu 04</c:v>
                </c:pt>
                <c:pt idx="12">
                  <c:v>Novem 04</c:v>
                </c:pt>
                <c:pt idx="13">
                  <c:v>Desem 04</c:v>
                </c:pt>
                <c:pt idx="14">
                  <c:v>Febrer 05</c:v>
                </c:pt>
                <c:pt idx="15">
                  <c:v>Març 05</c:v>
                </c:pt>
                <c:pt idx="16">
                  <c:v>Abril 05</c:v>
                </c:pt>
                <c:pt idx="17">
                  <c:v>Juny 05</c:v>
                </c:pt>
                <c:pt idx="18">
                  <c:v>Agost 05</c:v>
                </c:pt>
                <c:pt idx="19">
                  <c:v>Setem 05</c:v>
                </c:pt>
                <c:pt idx="20">
                  <c:v>Octu 05</c:v>
                </c:pt>
                <c:pt idx="21">
                  <c:v>Novem 05</c:v>
                </c:pt>
                <c:pt idx="22">
                  <c:v>Febrer 06</c:v>
                </c:pt>
                <c:pt idx="23">
                  <c:v>Març 06</c:v>
                </c:pt>
                <c:pt idx="24">
                  <c:v>Abril 06</c:v>
                </c:pt>
                <c:pt idx="25">
                  <c:v>Maig 06</c:v>
                </c:pt>
                <c:pt idx="26">
                  <c:v>Juny 06</c:v>
                </c:pt>
                <c:pt idx="27">
                  <c:v>Juliol 06</c:v>
                </c:pt>
                <c:pt idx="28">
                  <c:v>Setem 06</c:v>
                </c:pt>
                <c:pt idx="29">
                  <c:v>Octu 06</c:v>
                </c:pt>
                <c:pt idx="30">
                  <c:v>Novem 06</c:v>
                </c:pt>
                <c:pt idx="31">
                  <c:v>Desem 06 (1)</c:v>
                </c:pt>
                <c:pt idx="32">
                  <c:v>Desem 06 (2)</c:v>
                </c:pt>
                <c:pt idx="33">
                  <c:v>Febrer 07</c:v>
                </c:pt>
                <c:pt idx="34">
                  <c:v>Març 07</c:v>
                </c:pt>
                <c:pt idx="35">
                  <c:v>Abril 07</c:v>
                </c:pt>
                <c:pt idx="36">
                  <c:v>Maig 07</c:v>
                </c:pt>
                <c:pt idx="37">
                  <c:v>Juny 07</c:v>
                </c:pt>
                <c:pt idx="38">
                  <c:v>Juliol 07</c:v>
                </c:pt>
                <c:pt idx="39">
                  <c:v>Setem 07</c:v>
                </c:pt>
                <c:pt idx="40">
                  <c:v>Octu 07</c:v>
                </c:pt>
                <c:pt idx="41">
                  <c:v>Desem 07</c:v>
                </c:pt>
                <c:pt idx="42">
                  <c:v>Gener 08</c:v>
                </c:pt>
                <c:pt idx="43">
                  <c:v>Febrer08</c:v>
                </c:pt>
                <c:pt idx="44">
                  <c:v>Març 08</c:v>
                </c:pt>
                <c:pt idx="45">
                  <c:v>Abril 08</c:v>
                </c:pt>
                <c:pt idx="46">
                  <c:v>Maig 08</c:v>
                </c:pt>
                <c:pt idx="47">
                  <c:v>Juny 08</c:v>
                </c:pt>
                <c:pt idx="48">
                  <c:v>Juliol 08</c:v>
                </c:pt>
                <c:pt idx="49">
                  <c:v>Agost 08</c:v>
                </c:pt>
                <c:pt idx="50">
                  <c:v>Setem 08</c:v>
                </c:pt>
                <c:pt idx="51">
                  <c:v>Octu 08</c:v>
                </c:pt>
                <c:pt idx="52">
                  <c:v>Novem 08</c:v>
                </c:pt>
                <c:pt idx="53">
                  <c:v>Desem 08</c:v>
                </c:pt>
                <c:pt idx="54">
                  <c:v>Gener 09</c:v>
                </c:pt>
                <c:pt idx="55">
                  <c:v>Febrer 09</c:v>
                </c:pt>
                <c:pt idx="56">
                  <c:v>Març 09</c:v>
                </c:pt>
                <c:pt idx="57">
                  <c:v>Abril 09</c:v>
                </c:pt>
                <c:pt idx="58">
                  <c:v>Maig 09</c:v>
                </c:pt>
                <c:pt idx="59">
                  <c:v>Juny 09</c:v>
                </c:pt>
                <c:pt idx="60">
                  <c:v>Juliol 09</c:v>
                </c:pt>
                <c:pt idx="61">
                  <c:v>Agost 09</c:v>
                </c:pt>
                <c:pt idx="62">
                  <c:v>Setem 09</c:v>
                </c:pt>
                <c:pt idx="63">
                  <c:v>Octu 09</c:v>
                </c:pt>
                <c:pt idx="64">
                  <c:v>Novem 09</c:v>
                </c:pt>
                <c:pt idx="65">
                  <c:v>Desem 09</c:v>
                </c:pt>
                <c:pt idx="66">
                  <c:v>Febrer 10</c:v>
                </c:pt>
                <c:pt idx="67">
                  <c:v>Març 10</c:v>
                </c:pt>
                <c:pt idx="68">
                  <c:v>Abril 10</c:v>
                </c:pt>
                <c:pt idx="69">
                  <c:v>Maig 10</c:v>
                </c:pt>
                <c:pt idx="70">
                  <c:v>Juny 10</c:v>
                </c:pt>
                <c:pt idx="71">
                  <c:v>Juliol 10</c:v>
                </c:pt>
                <c:pt idx="72">
                  <c:v>Setem 10</c:v>
                </c:pt>
                <c:pt idx="73">
                  <c:v>Octubre 10</c:v>
                </c:pt>
                <c:pt idx="74">
                  <c:v>Novem 10</c:v>
                </c:pt>
                <c:pt idx="75">
                  <c:v>Desem 10</c:v>
                </c:pt>
                <c:pt idx="76">
                  <c:v>Febrer 11</c:v>
                </c:pt>
                <c:pt idx="77">
                  <c:v>Març 11</c:v>
                </c:pt>
                <c:pt idx="78">
                  <c:v>Abril 11</c:v>
                </c:pt>
                <c:pt idx="79">
                  <c:v>Maig 11</c:v>
                </c:pt>
                <c:pt idx="80">
                  <c:v>Juliol 11</c:v>
                </c:pt>
                <c:pt idx="81">
                  <c:v>Agost 11</c:v>
                </c:pt>
                <c:pt idx="82">
                  <c:v>Setem 11</c:v>
                </c:pt>
                <c:pt idx="83">
                  <c:v>Octubre 11</c:v>
                </c:pt>
                <c:pt idx="84">
                  <c:v>Novem 11</c:v>
                </c:pt>
                <c:pt idx="85">
                  <c:v>Desem 11</c:v>
                </c:pt>
                <c:pt idx="86">
                  <c:v>Gener 12</c:v>
                </c:pt>
                <c:pt idx="87">
                  <c:v>Febrer 12</c:v>
                </c:pt>
                <c:pt idx="88">
                  <c:v>Març 12</c:v>
                </c:pt>
                <c:pt idx="89">
                  <c:v>Abril 12</c:v>
                </c:pt>
                <c:pt idx="90">
                  <c:v>Maig 12</c:v>
                </c:pt>
                <c:pt idx="91">
                  <c:v>Juny 12</c:v>
                </c:pt>
                <c:pt idx="92">
                  <c:v>Juliol 12</c:v>
                </c:pt>
                <c:pt idx="93">
                  <c:v>Agost 12</c:v>
                </c:pt>
                <c:pt idx="94">
                  <c:v>Setem 12</c:v>
                </c:pt>
                <c:pt idx="95">
                  <c:v>Octubre 12</c:v>
                </c:pt>
                <c:pt idx="96">
                  <c:v>Novem 12</c:v>
                </c:pt>
                <c:pt idx="97">
                  <c:v>Desem 12</c:v>
                </c:pt>
              </c:strCache>
            </c:strRef>
          </c:cat>
          <c:val>
            <c:numRef>
              <c:f>'Comparació RSU fossa'!$B$24:$CU$24</c:f>
              <c:numCache>
                <c:ptCount val="98"/>
                <c:pt idx="0">
                  <c:v>6.69714062821094</c:v>
                </c:pt>
                <c:pt idx="1">
                  <c:v>4.71</c:v>
                </c:pt>
                <c:pt idx="2">
                  <c:v>7.52</c:v>
                </c:pt>
                <c:pt idx="3">
                  <c:v>1.9798266088696233</c:v>
                </c:pt>
                <c:pt idx="4">
                  <c:v>4.410326291405965</c:v>
                </c:pt>
                <c:pt idx="5">
                  <c:v>6.153364420002876</c:v>
                </c:pt>
                <c:pt idx="6">
                  <c:v>3.0352843357005046</c:v>
                </c:pt>
                <c:pt idx="7">
                  <c:v>3.540929631103633</c:v>
                </c:pt>
                <c:pt idx="8">
                  <c:v>3.199589597876789</c:v>
                </c:pt>
                <c:pt idx="9">
                  <c:v>3.3073928313268595</c:v>
                </c:pt>
                <c:pt idx="10">
                  <c:v>3.5071517930892253</c:v>
                </c:pt>
                <c:pt idx="11">
                  <c:v>2.0932114095228176</c:v>
                </c:pt>
                <c:pt idx="12">
                  <c:v>2.4563436473213422</c:v>
                </c:pt>
                <c:pt idx="13">
                  <c:v>2.1183642607693396</c:v>
                </c:pt>
                <c:pt idx="14">
                  <c:v>5.124309215260663</c:v>
                </c:pt>
                <c:pt idx="15">
                  <c:v>3.335895202140413</c:v>
                </c:pt>
                <c:pt idx="16">
                  <c:v>2.714873673418811</c:v>
                </c:pt>
                <c:pt idx="17">
                  <c:v>2.700737943179339</c:v>
                </c:pt>
                <c:pt idx="18">
                  <c:v>2.5567179791794694</c:v>
                </c:pt>
                <c:pt idx="19">
                  <c:v>5.876838950282788</c:v>
                </c:pt>
                <c:pt idx="20">
                  <c:v>3.7393153064747664</c:v>
                </c:pt>
                <c:pt idx="21">
                  <c:v>3.4097830677679326</c:v>
                </c:pt>
                <c:pt idx="22">
                  <c:v>3.524143360012882</c:v>
                </c:pt>
                <c:pt idx="23">
                  <c:v>3.613470782399399</c:v>
                </c:pt>
                <c:pt idx="24">
                  <c:v>2.833740476270629</c:v>
                </c:pt>
                <c:pt idx="25">
                  <c:v>2.3318794569232297</c:v>
                </c:pt>
                <c:pt idx="26">
                  <c:v>5.173025485639353</c:v>
                </c:pt>
                <c:pt idx="27">
                  <c:v>3.8769232323545326</c:v>
                </c:pt>
                <c:pt idx="28">
                  <c:v>5.218624723408345</c:v>
                </c:pt>
                <c:pt idx="29">
                  <c:v>5.528309473516608</c:v>
                </c:pt>
                <c:pt idx="30">
                  <c:v>7.149901956403575</c:v>
                </c:pt>
                <c:pt idx="31">
                  <c:v>4.738558783821351</c:v>
                </c:pt>
                <c:pt idx="32">
                  <c:v>4.076544372134623</c:v>
                </c:pt>
                <c:pt idx="33">
                  <c:v>6.118240057917414</c:v>
                </c:pt>
                <c:pt idx="34">
                  <c:v>5.862759555304873</c:v>
                </c:pt>
                <c:pt idx="35">
                  <c:v>3.7676541525696354</c:v>
                </c:pt>
                <c:pt idx="36">
                  <c:v>8.14553597240259</c:v>
                </c:pt>
                <c:pt idx="37">
                  <c:v>5.315136783732046</c:v>
                </c:pt>
                <c:pt idx="38">
                  <c:v>5.524149368375162</c:v>
                </c:pt>
                <c:pt idx="39">
                  <c:v>3.6542914916249853</c:v>
                </c:pt>
                <c:pt idx="40">
                  <c:v>4.437788770970673</c:v>
                </c:pt>
                <c:pt idx="41">
                  <c:v>7.097774174208363</c:v>
                </c:pt>
                <c:pt idx="42">
                  <c:v>5.762921530117069</c:v>
                </c:pt>
                <c:pt idx="43">
                  <c:v>3.155005502697228</c:v>
                </c:pt>
                <c:pt idx="44">
                  <c:v>4.82591328677232</c:v>
                </c:pt>
                <c:pt idx="45">
                  <c:v>4.867068955919425</c:v>
                </c:pt>
                <c:pt idx="46">
                  <c:v>5.667827940503045</c:v>
                </c:pt>
                <c:pt idx="47">
                  <c:v>6.687808108718404</c:v>
                </c:pt>
                <c:pt idx="48">
                  <c:v>8.496162912128987</c:v>
                </c:pt>
                <c:pt idx="49">
                  <c:v>3.918802249311378</c:v>
                </c:pt>
                <c:pt idx="50">
                  <c:v>5.642139624687495</c:v>
                </c:pt>
                <c:pt idx="51">
                  <c:v>7.194433624900574</c:v>
                </c:pt>
                <c:pt idx="52">
                  <c:v>8.626028218908619</c:v>
                </c:pt>
                <c:pt idx="53">
                  <c:v>9.985458952054092</c:v>
                </c:pt>
                <c:pt idx="54">
                  <c:v>2.022746815610086</c:v>
                </c:pt>
                <c:pt idx="55">
                  <c:v>3.8130637431395384</c:v>
                </c:pt>
                <c:pt idx="56">
                  <c:v>6.418412495335572</c:v>
                </c:pt>
                <c:pt idx="57">
                  <c:v>6.434217348526925</c:v>
                </c:pt>
                <c:pt idx="58">
                  <c:v>4.366098557548701</c:v>
                </c:pt>
                <c:pt idx="59">
                  <c:v>6.101259320815011</c:v>
                </c:pt>
                <c:pt idx="60">
                  <c:v>10.690360242318835</c:v>
                </c:pt>
                <c:pt idx="61">
                  <c:v>7.104388181474391</c:v>
                </c:pt>
                <c:pt idx="62">
                  <c:v>5.921466771165609</c:v>
                </c:pt>
                <c:pt idx="63">
                  <c:v>5.273263683946658</c:v>
                </c:pt>
                <c:pt idx="64">
                  <c:v>6.578598156062917</c:v>
                </c:pt>
                <c:pt idx="65">
                  <c:v>2.7529094974084423</c:v>
                </c:pt>
                <c:pt idx="66">
                  <c:v>6.282899321208638</c:v>
                </c:pt>
                <c:pt idx="67">
                  <c:v>5.938072313782681</c:v>
                </c:pt>
                <c:pt idx="68">
                  <c:v>3.2066211105093965</c:v>
                </c:pt>
                <c:pt idx="69">
                  <c:v>8.246101466512819</c:v>
                </c:pt>
                <c:pt idx="70">
                  <c:v>1.0936362190763285</c:v>
                </c:pt>
                <c:pt idx="71">
                  <c:v>7.072308878795514</c:v>
                </c:pt>
                <c:pt idx="72">
                  <c:v>6.86797008867021</c:v>
                </c:pt>
                <c:pt idx="73">
                  <c:v>4.34338027665599</c:v>
                </c:pt>
                <c:pt idx="74">
                  <c:v>3.8445193239543807</c:v>
                </c:pt>
                <c:pt idx="75">
                  <c:v>6.593969235737148</c:v>
                </c:pt>
                <c:pt idx="76">
                  <c:v>3.677112257040857</c:v>
                </c:pt>
                <c:pt idx="77">
                  <c:v>11.072163377276535</c:v>
                </c:pt>
                <c:pt idx="78">
                  <c:v>9.285800313139829</c:v>
                </c:pt>
                <c:pt idx="79">
                  <c:v>2.6299504950495054</c:v>
                </c:pt>
                <c:pt idx="80">
                  <c:v>3.4231592104447333</c:v>
                </c:pt>
                <c:pt idx="81">
                  <c:v>0.8022690437601294</c:v>
                </c:pt>
                <c:pt idx="82">
                  <c:v>6.3660080736695175</c:v>
                </c:pt>
                <c:pt idx="83">
                  <c:v>4.83572996096121</c:v>
                </c:pt>
                <c:pt idx="84">
                  <c:v>6.777357127475566</c:v>
                </c:pt>
                <c:pt idx="85">
                  <c:v>6.416177297058663</c:v>
                </c:pt>
                <c:pt idx="86">
                  <c:v>11.107705697676607</c:v>
                </c:pt>
                <c:pt idx="87">
                  <c:v>3.143680769157836</c:v>
                </c:pt>
                <c:pt idx="88">
                  <c:v>9.308933514459898</c:v>
                </c:pt>
                <c:pt idx="89">
                  <c:v>5.436171053793896</c:v>
                </c:pt>
                <c:pt idx="90">
                  <c:v>3.3344669121181245</c:v>
                </c:pt>
                <c:pt idx="91">
                  <c:v>4.643648137746289</c:v>
                </c:pt>
                <c:pt idx="92">
                  <c:v>2.3086477027815255</c:v>
                </c:pt>
                <c:pt idx="93">
                  <c:v>5.546829708452888</c:v>
                </c:pt>
                <c:pt idx="94">
                  <c:v>3.5549058561926867</c:v>
                </c:pt>
                <c:pt idx="95">
                  <c:v>1.7585330703519721</c:v>
                </c:pt>
                <c:pt idx="96">
                  <c:v>4.837859502431565</c:v>
                </c:pt>
                <c:pt idx="97">
                  <c:v>2.15258796538477</c:v>
                </c:pt>
              </c:numCache>
            </c:numRef>
          </c:val>
          <c:smooth val="1"/>
        </c:ser>
        <c:marker val="1"/>
        <c:axId val="42697162"/>
        <c:axId val="18192195"/>
      </c:lineChart>
      <c:catAx>
        <c:axId val="42697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8192195"/>
        <c:crosses val="autoZero"/>
        <c:auto val="1"/>
        <c:lblOffset val="100"/>
        <c:tickLblSkip val="1"/>
        <c:noMultiLvlLbl val="0"/>
      </c:catAx>
      <c:valAx>
        <c:axId val="18192195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Vidre en els residus a planta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97162"/>
        <c:crossesAt val="1"/>
        <c:crossBetween val="between"/>
        <c:dispUnits/>
        <c:majorUnit val="1"/>
        <c:minorUnit val="0.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27"/>
          <c:w val="0.110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percentatge paper/cartró a planta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675"/>
          <c:w val="0.8165"/>
          <c:h val="0.80625"/>
        </c:manualLayout>
      </c:layout>
      <c:lineChart>
        <c:grouping val="standard"/>
        <c:varyColors val="0"/>
        <c:ser>
          <c:idx val="0"/>
          <c:order val="0"/>
          <c:tx>
            <c:v>Paper/Cartró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'Comparació RSU fossa'!$B$4:$CU$4</c:f>
              <c:strCache>
                <c:ptCount val="98"/>
                <c:pt idx="0">
                  <c:v>Setem 98</c:v>
                </c:pt>
                <c:pt idx="1">
                  <c:v>Novem 98</c:v>
                </c:pt>
                <c:pt idx="2">
                  <c:v>Maig 99</c:v>
                </c:pt>
                <c:pt idx="3">
                  <c:v>Octu 01</c:v>
                </c:pt>
                <c:pt idx="4">
                  <c:v>Juny 03</c:v>
                </c:pt>
                <c:pt idx="5">
                  <c:v>Setem 03</c:v>
                </c:pt>
                <c:pt idx="6">
                  <c:v>Març 04 (1)</c:v>
                </c:pt>
                <c:pt idx="7">
                  <c:v>Març 04 (2)</c:v>
                </c:pt>
                <c:pt idx="8">
                  <c:v>Juny 04</c:v>
                </c:pt>
                <c:pt idx="9">
                  <c:v>Setem 04 (1)</c:v>
                </c:pt>
                <c:pt idx="10">
                  <c:v>Setem 04 (2)</c:v>
                </c:pt>
                <c:pt idx="11">
                  <c:v>Octu 04</c:v>
                </c:pt>
                <c:pt idx="12">
                  <c:v>Novem 04</c:v>
                </c:pt>
                <c:pt idx="13">
                  <c:v>Desem 04</c:v>
                </c:pt>
                <c:pt idx="14">
                  <c:v>Febrer 05</c:v>
                </c:pt>
                <c:pt idx="15">
                  <c:v>Març 05</c:v>
                </c:pt>
                <c:pt idx="16">
                  <c:v>Abril 05</c:v>
                </c:pt>
                <c:pt idx="17">
                  <c:v>Juny 05</c:v>
                </c:pt>
                <c:pt idx="18">
                  <c:v>Agost 05</c:v>
                </c:pt>
                <c:pt idx="19">
                  <c:v>Setem 05</c:v>
                </c:pt>
                <c:pt idx="20">
                  <c:v>Octu 05</c:v>
                </c:pt>
                <c:pt idx="21">
                  <c:v>Novem 05</c:v>
                </c:pt>
                <c:pt idx="22">
                  <c:v>Febrer 06</c:v>
                </c:pt>
                <c:pt idx="23">
                  <c:v>Març 06</c:v>
                </c:pt>
                <c:pt idx="24">
                  <c:v>Abril 06</c:v>
                </c:pt>
                <c:pt idx="25">
                  <c:v>Maig 06</c:v>
                </c:pt>
                <c:pt idx="26">
                  <c:v>Juny 06</c:v>
                </c:pt>
                <c:pt idx="27">
                  <c:v>Juliol 06</c:v>
                </c:pt>
                <c:pt idx="28">
                  <c:v>Setem 06</c:v>
                </c:pt>
                <c:pt idx="29">
                  <c:v>Octu 06</c:v>
                </c:pt>
                <c:pt idx="30">
                  <c:v>Novem 06</c:v>
                </c:pt>
                <c:pt idx="31">
                  <c:v>Desem 06 (1)</c:v>
                </c:pt>
                <c:pt idx="32">
                  <c:v>Desem 06 (2)</c:v>
                </c:pt>
                <c:pt idx="33">
                  <c:v>Febrer 07</c:v>
                </c:pt>
                <c:pt idx="34">
                  <c:v>Març 07</c:v>
                </c:pt>
                <c:pt idx="35">
                  <c:v>Abril 07</c:v>
                </c:pt>
                <c:pt idx="36">
                  <c:v>Maig 07</c:v>
                </c:pt>
                <c:pt idx="37">
                  <c:v>Juny 07</c:v>
                </c:pt>
                <c:pt idx="38">
                  <c:v>Juliol 07</c:v>
                </c:pt>
                <c:pt idx="39">
                  <c:v>Setem 07</c:v>
                </c:pt>
                <c:pt idx="40">
                  <c:v>Octu 07</c:v>
                </c:pt>
                <c:pt idx="41">
                  <c:v>Desem 07</c:v>
                </c:pt>
                <c:pt idx="42">
                  <c:v>Gener 08</c:v>
                </c:pt>
                <c:pt idx="43">
                  <c:v>Febrer08</c:v>
                </c:pt>
                <c:pt idx="44">
                  <c:v>Març 08</c:v>
                </c:pt>
                <c:pt idx="45">
                  <c:v>Abril 08</c:v>
                </c:pt>
                <c:pt idx="46">
                  <c:v>Maig 08</c:v>
                </c:pt>
                <c:pt idx="47">
                  <c:v>Juny 08</c:v>
                </c:pt>
                <c:pt idx="48">
                  <c:v>Juliol 08</c:v>
                </c:pt>
                <c:pt idx="49">
                  <c:v>Agost 08</c:v>
                </c:pt>
                <c:pt idx="50">
                  <c:v>Setem 08</c:v>
                </c:pt>
                <c:pt idx="51">
                  <c:v>Octu 08</c:v>
                </c:pt>
                <c:pt idx="52">
                  <c:v>Novem 08</c:v>
                </c:pt>
                <c:pt idx="53">
                  <c:v>Desem 08</c:v>
                </c:pt>
                <c:pt idx="54">
                  <c:v>Gener 09</c:v>
                </c:pt>
                <c:pt idx="55">
                  <c:v>Febrer 09</c:v>
                </c:pt>
                <c:pt idx="56">
                  <c:v>Març 09</c:v>
                </c:pt>
                <c:pt idx="57">
                  <c:v>Abril 09</c:v>
                </c:pt>
                <c:pt idx="58">
                  <c:v>Maig 09</c:v>
                </c:pt>
                <c:pt idx="59">
                  <c:v>Juny 09</c:v>
                </c:pt>
                <c:pt idx="60">
                  <c:v>Juliol 09</c:v>
                </c:pt>
                <c:pt idx="61">
                  <c:v>Agost 09</c:v>
                </c:pt>
                <c:pt idx="62">
                  <c:v>Setem 09</c:v>
                </c:pt>
                <c:pt idx="63">
                  <c:v>Octu 09</c:v>
                </c:pt>
                <c:pt idx="64">
                  <c:v>Novem 09</c:v>
                </c:pt>
                <c:pt idx="65">
                  <c:v>Desem 09</c:v>
                </c:pt>
                <c:pt idx="66">
                  <c:v>Febrer 10</c:v>
                </c:pt>
                <c:pt idx="67">
                  <c:v>Març 10</c:v>
                </c:pt>
                <c:pt idx="68">
                  <c:v>Abril 10</c:v>
                </c:pt>
                <c:pt idx="69">
                  <c:v>Maig 10</c:v>
                </c:pt>
                <c:pt idx="70">
                  <c:v>Juny 10</c:v>
                </c:pt>
                <c:pt idx="71">
                  <c:v>Juliol 10</c:v>
                </c:pt>
                <c:pt idx="72">
                  <c:v>Setem 10</c:v>
                </c:pt>
                <c:pt idx="73">
                  <c:v>Octubre 10</c:v>
                </c:pt>
                <c:pt idx="74">
                  <c:v>Novem 10</c:v>
                </c:pt>
                <c:pt idx="75">
                  <c:v>Desem 10</c:v>
                </c:pt>
                <c:pt idx="76">
                  <c:v>Febrer 11</c:v>
                </c:pt>
                <c:pt idx="77">
                  <c:v>Març 11</c:v>
                </c:pt>
                <c:pt idx="78">
                  <c:v>Abril 11</c:v>
                </c:pt>
                <c:pt idx="79">
                  <c:v>Maig 11</c:v>
                </c:pt>
                <c:pt idx="80">
                  <c:v>Juliol 11</c:v>
                </c:pt>
                <c:pt idx="81">
                  <c:v>Agost 11</c:v>
                </c:pt>
                <c:pt idx="82">
                  <c:v>Setem 11</c:v>
                </c:pt>
                <c:pt idx="83">
                  <c:v>Octubre 11</c:v>
                </c:pt>
                <c:pt idx="84">
                  <c:v>Novem 11</c:v>
                </c:pt>
                <c:pt idx="85">
                  <c:v>Desem 11</c:v>
                </c:pt>
                <c:pt idx="86">
                  <c:v>Gener 12</c:v>
                </c:pt>
                <c:pt idx="87">
                  <c:v>Febrer 12</c:v>
                </c:pt>
                <c:pt idx="88">
                  <c:v>Març 12</c:v>
                </c:pt>
                <c:pt idx="89">
                  <c:v>Abril 12</c:v>
                </c:pt>
                <c:pt idx="90">
                  <c:v>Maig 12</c:v>
                </c:pt>
                <c:pt idx="91">
                  <c:v>Juny 12</c:v>
                </c:pt>
                <c:pt idx="92">
                  <c:v>Juliol 12</c:v>
                </c:pt>
                <c:pt idx="93">
                  <c:v>Agost 12</c:v>
                </c:pt>
                <c:pt idx="94">
                  <c:v>Setem 12</c:v>
                </c:pt>
                <c:pt idx="95">
                  <c:v>Octubre 12</c:v>
                </c:pt>
                <c:pt idx="96">
                  <c:v>Novem 12</c:v>
                </c:pt>
                <c:pt idx="97">
                  <c:v>Desem 12</c:v>
                </c:pt>
              </c:strCache>
            </c:strRef>
          </c:cat>
          <c:val>
            <c:numRef>
              <c:f>'Comparació RSU fossa'!$B$32:$CU$32</c:f>
              <c:numCache>
                <c:ptCount val="98"/>
                <c:pt idx="0">
                  <c:v>16.945586441573898</c:v>
                </c:pt>
                <c:pt idx="1">
                  <c:v>24.36</c:v>
                </c:pt>
                <c:pt idx="2">
                  <c:v>19.22</c:v>
                </c:pt>
                <c:pt idx="3">
                  <c:v>24.17889296432144</c:v>
                </c:pt>
                <c:pt idx="4">
                  <c:v>19.02590355308687</c:v>
                </c:pt>
                <c:pt idx="5">
                  <c:v>21.372637834014757</c:v>
                </c:pt>
                <c:pt idx="6">
                  <c:v>19.391193843717115</c:v>
                </c:pt>
                <c:pt idx="7">
                  <c:v>16.23729488955669</c:v>
                </c:pt>
                <c:pt idx="8">
                  <c:v>12.084664842745577</c:v>
                </c:pt>
                <c:pt idx="9">
                  <c:v>18.063715021978926</c:v>
                </c:pt>
                <c:pt idx="10">
                  <c:v>24.563908062308585</c:v>
                </c:pt>
                <c:pt idx="11">
                  <c:v>11.210865646303992</c:v>
                </c:pt>
                <c:pt idx="12">
                  <c:v>20.913045038005404</c:v>
                </c:pt>
                <c:pt idx="13">
                  <c:v>32.2601172852067</c:v>
                </c:pt>
                <c:pt idx="14">
                  <c:v>17.00019956148952</c:v>
                </c:pt>
                <c:pt idx="15">
                  <c:v>19.306860143384018</c:v>
                </c:pt>
                <c:pt idx="16">
                  <c:v>13.144393746956817</c:v>
                </c:pt>
                <c:pt idx="17">
                  <c:v>27.76756848332971</c:v>
                </c:pt>
                <c:pt idx="18">
                  <c:v>13.132679531087184</c:v>
                </c:pt>
                <c:pt idx="19">
                  <c:v>13.027358016644035</c:v>
                </c:pt>
                <c:pt idx="20">
                  <c:v>20.893624115476168</c:v>
                </c:pt>
                <c:pt idx="21">
                  <c:v>15.46266686932517</c:v>
                </c:pt>
                <c:pt idx="22">
                  <c:v>16.038042286551015</c:v>
                </c:pt>
                <c:pt idx="23">
                  <c:v>16.53531411677753</c:v>
                </c:pt>
                <c:pt idx="24">
                  <c:v>19.016670228575094</c:v>
                </c:pt>
                <c:pt idx="25">
                  <c:v>13.602974337439392</c:v>
                </c:pt>
                <c:pt idx="26">
                  <c:v>19.919463594107764</c:v>
                </c:pt>
                <c:pt idx="27">
                  <c:v>19.012424311485987</c:v>
                </c:pt>
                <c:pt idx="28">
                  <c:v>25.67405588619514</c:v>
                </c:pt>
                <c:pt idx="29">
                  <c:v>15.138123784820252</c:v>
                </c:pt>
                <c:pt idx="30">
                  <c:v>13.581237764459962</c:v>
                </c:pt>
                <c:pt idx="31">
                  <c:v>18.19770748104487</c:v>
                </c:pt>
                <c:pt idx="32">
                  <c:v>15.909520300009033</c:v>
                </c:pt>
                <c:pt idx="33">
                  <c:v>17.166104293825185</c:v>
                </c:pt>
                <c:pt idx="34">
                  <c:v>18.714285556003734</c:v>
                </c:pt>
                <c:pt idx="35">
                  <c:v>9.684587429090396</c:v>
                </c:pt>
                <c:pt idx="36">
                  <c:v>21.387607058292158</c:v>
                </c:pt>
                <c:pt idx="37">
                  <c:v>19.79982658291079</c:v>
                </c:pt>
                <c:pt idx="38">
                  <c:v>13.744828224551805</c:v>
                </c:pt>
                <c:pt idx="39">
                  <c:v>17.888587706996102</c:v>
                </c:pt>
                <c:pt idx="40">
                  <c:v>17.300126488278153</c:v>
                </c:pt>
                <c:pt idx="41">
                  <c:v>22.42064991114127</c:v>
                </c:pt>
                <c:pt idx="42">
                  <c:v>18.782616674813678</c:v>
                </c:pt>
                <c:pt idx="43">
                  <c:v>7.262923952189844</c:v>
                </c:pt>
                <c:pt idx="44">
                  <c:v>19.942047830820385</c:v>
                </c:pt>
                <c:pt idx="45">
                  <c:v>11.865232013487399</c:v>
                </c:pt>
                <c:pt idx="46">
                  <c:v>10.708607600531469</c:v>
                </c:pt>
                <c:pt idx="47">
                  <c:v>19.378057526067703</c:v>
                </c:pt>
                <c:pt idx="48">
                  <c:v>16.199643026550028</c:v>
                </c:pt>
                <c:pt idx="49">
                  <c:v>10.622936823804627</c:v>
                </c:pt>
                <c:pt idx="50">
                  <c:v>10.375230078645645</c:v>
                </c:pt>
                <c:pt idx="51">
                  <c:v>11.45980964172383</c:v>
                </c:pt>
                <c:pt idx="52">
                  <c:v>24.678418256725003</c:v>
                </c:pt>
                <c:pt idx="53">
                  <c:v>23.930985527889952</c:v>
                </c:pt>
                <c:pt idx="54">
                  <c:v>5.413140606005882</c:v>
                </c:pt>
                <c:pt idx="55">
                  <c:v>17.827438501618936</c:v>
                </c:pt>
                <c:pt idx="56">
                  <c:v>9.566661335892105</c:v>
                </c:pt>
                <c:pt idx="57">
                  <c:v>21.74978404026385</c:v>
                </c:pt>
                <c:pt idx="58">
                  <c:v>7.99405465094006</c:v>
                </c:pt>
                <c:pt idx="59">
                  <c:v>11.1189245312631</c:v>
                </c:pt>
                <c:pt idx="60">
                  <c:v>17.470231004853037</c:v>
                </c:pt>
                <c:pt idx="61">
                  <c:v>10.042980412139936</c:v>
                </c:pt>
                <c:pt idx="62">
                  <c:v>12.451050434706016</c:v>
                </c:pt>
                <c:pt idx="63">
                  <c:v>15.721682492655317</c:v>
                </c:pt>
                <c:pt idx="64">
                  <c:v>14.679416675212583</c:v>
                </c:pt>
                <c:pt idx="65">
                  <c:v>10.658439134096872</c:v>
                </c:pt>
                <c:pt idx="66">
                  <c:v>18.265991686159357</c:v>
                </c:pt>
                <c:pt idx="67">
                  <c:v>8.776184707104598</c:v>
                </c:pt>
                <c:pt idx="68">
                  <c:v>11.86679926796237</c:v>
                </c:pt>
                <c:pt idx="69">
                  <c:v>15.472693450782444</c:v>
                </c:pt>
                <c:pt idx="70">
                  <c:v>10.97623858611065</c:v>
                </c:pt>
                <c:pt idx="71">
                  <c:v>18.940200416603744</c:v>
                </c:pt>
                <c:pt idx="72">
                  <c:v>11.833023703700558</c:v>
                </c:pt>
                <c:pt idx="73">
                  <c:v>14.006371482487902</c:v>
                </c:pt>
                <c:pt idx="74">
                  <c:v>10.60059934117935</c:v>
                </c:pt>
                <c:pt idx="75">
                  <c:v>18.070769258046347</c:v>
                </c:pt>
                <c:pt idx="76">
                  <c:v>10.154700515668386</c:v>
                </c:pt>
                <c:pt idx="77">
                  <c:v>9.372856816276766</c:v>
                </c:pt>
                <c:pt idx="78">
                  <c:v>13.633626400096352</c:v>
                </c:pt>
                <c:pt idx="79">
                  <c:v>3.948793316831684</c:v>
                </c:pt>
                <c:pt idx="80">
                  <c:v>7.415276576969077</c:v>
                </c:pt>
                <c:pt idx="81">
                  <c:v>11.701782820097243</c:v>
                </c:pt>
                <c:pt idx="82">
                  <c:v>12.229764174205535</c:v>
                </c:pt>
                <c:pt idx="83">
                  <c:v>11.081454539474969</c:v>
                </c:pt>
                <c:pt idx="84">
                  <c:v>19.649586334808312</c:v>
                </c:pt>
                <c:pt idx="85">
                  <c:v>17.587104700771224</c:v>
                </c:pt>
                <c:pt idx="86">
                  <c:v>14.36782212027545</c:v>
                </c:pt>
                <c:pt idx="87">
                  <c:v>12.683671451402555</c:v>
                </c:pt>
                <c:pt idx="88">
                  <c:v>16.822885102731405</c:v>
                </c:pt>
                <c:pt idx="89">
                  <c:v>11.818346977803467</c:v>
                </c:pt>
                <c:pt idx="90">
                  <c:v>12.505429331924477</c:v>
                </c:pt>
                <c:pt idx="91">
                  <c:v>12.6496988854989</c:v>
                </c:pt>
                <c:pt idx="92">
                  <c:v>21.157144562277473</c:v>
                </c:pt>
                <c:pt idx="93">
                  <c:v>17.54059532010752</c:v>
                </c:pt>
                <c:pt idx="94">
                  <c:v>17.429988301988377</c:v>
                </c:pt>
                <c:pt idx="95">
                  <c:v>6.814607251104004</c:v>
                </c:pt>
                <c:pt idx="96">
                  <c:v>17.18020730459211</c:v>
                </c:pt>
                <c:pt idx="97">
                  <c:v>11.157333499244128</c:v>
                </c:pt>
              </c:numCache>
            </c:numRef>
          </c:val>
          <c:smooth val="1"/>
        </c:ser>
        <c:marker val="1"/>
        <c:axId val="35171944"/>
        <c:axId val="54582089"/>
      </c:lineChart>
      <c:catAx>
        <c:axId val="3517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582089"/>
        <c:crosses val="autoZero"/>
        <c:auto val="1"/>
        <c:lblOffset val="100"/>
        <c:tickLblSkip val="1"/>
        <c:noMultiLvlLbl val="0"/>
      </c:catAx>
      <c:valAx>
        <c:axId val="5458208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Paper/cartró en els residus a planta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1944"/>
        <c:crossesAt val="1"/>
        <c:crossBetween val="between"/>
        <c:dispUnits/>
        <c:majorUnit val="5"/>
        <c:minorUnit val="0.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255"/>
          <c:w val="0.110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percentatge matèria orgànica a planta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675"/>
          <c:w val="0.8165"/>
          <c:h val="0.80625"/>
        </c:manualLayout>
      </c:layout>
      <c:lineChart>
        <c:grouping val="standard"/>
        <c:varyColors val="0"/>
        <c:ser>
          <c:idx val="0"/>
          <c:order val="0"/>
          <c:tx>
            <c:v>Matèria orgànica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'Comparació RSU fossa'!$B$4:$CU$4</c:f>
              <c:strCache>
                <c:ptCount val="98"/>
                <c:pt idx="0">
                  <c:v>Setem 98</c:v>
                </c:pt>
                <c:pt idx="1">
                  <c:v>Novem 98</c:v>
                </c:pt>
                <c:pt idx="2">
                  <c:v>Maig 99</c:v>
                </c:pt>
                <c:pt idx="3">
                  <c:v>Octu 01</c:v>
                </c:pt>
                <c:pt idx="4">
                  <c:v>Juny 03</c:v>
                </c:pt>
                <c:pt idx="5">
                  <c:v>Setem 03</c:v>
                </c:pt>
                <c:pt idx="6">
                  <c:v>Març 04 (1)</c:v>
                </c:pt>
                <c:pt idx="7">
                  <c:v>Març 04 (2)</c:v>
                </c:pt>
                <c:pt idx="8">
                  <c:v>Juny 04</c:v>
                </c:pt>
                <c:pt idx="9">
                  <c:v>Setem 04 (1)</c:v>
                </c:pt>
                <c:pt idx="10">
                  <c:v>Setem 04 (2)</c:v>
                </c:pt>
                <c:pt idx="11">
                  <c:v>Octu 04</c:v>
                </c:pt>
                <c:pt idx="12">
                  <c:v>Novem 04</c:v>
                </c:pt>
                <c:pt idx="13">
                  <c:v>Desem 04</c:v>
                </c:pt>
                <c:pt idx="14">
                  <c:v>Febrer 05</c:v>
                </c:pt>
                <c:pt idx="15">
                  <c:v>Març 05</c:v>
                </c:pt>
                <c:pt idx="16">
                  <c:v>Abril 05</c:v>
                </c:pt>
                <c:pt idx="17">
                  <c:v>Juny 05</c:v>
                </c:pt>
                <c:pt idx="18">
                  <c:v>Agost 05</c:v>
                </c:pt>
                <c:pt idx="19">
                  <c:v>Setem 05</c:v>
                </c:pt>
                <c:pt idx="20">
                  <c:v>Octu 05</c:v>
                </c:pt>
                <c:pt idx="21">
                  <c:v>Novem 05</c:v>
                </c:pt>
                <c:pt idx="22">
                  <c:v>Febrer 06</c:v>
                </c:pt>
                <c:pt idx="23">
                  <c:v>Març 06</c:v>
                </c:pt>
                <c:pt idx="24">
                  <c:v>Abril 06</c:v>
                </c:pt>
                <c:pt idx="25">
                  <c:v>Maig 06</c:v>
                </c:pt>
                <c:pt idx="26">
                  <c:v>Juny 06</c:v>
                </c:pt>
                <c:pt idx="27">
                  <c:v>Juliol 06</c:v>
                </c:pt>
                <c:pt idx="28">
                  <c:v>Setem 06</c:v>
                </c:pt>
                <c:pt idx="29">
                  <c:v>Octu 06</c:v>
                </c:pt>
                <c:pt idx="30">
                  <c:v>Novem 06</c:v>
                </c:pt>
                <c:pt idx="31">
                  <c:v>Desem 06 (1)</c:v>
                </c:pt>
                <c:pt idx="32">
                  <c:v>Desem 06 (2)</c:v>
                </c:pt>
                <c:pt idx="33">
                  <c:v>Febrer 07</c:v>
                </c:pt>
                <c:pt idx="34">
                  <c:v>Març 07</c:v>
                </c:pt>
                <c:pt idx="35">
                  <c:v>Abril 07</c:v>
                </c:pt>
                <c:pt idx="36">
                  <c:v>Maig 07</c:v>
                </c:pt>
                <c:pt idx="37">
                  <c:v>Juny 07</c:v>
                </c:pt>
                <c:pt idx="38">
                  <c:v>Juliol 07</c:v>
                </c:pt>
                <c:pt idx="39">
                  <c:v>Setem 07</c:v>
                </c:pt>
                <c:pt idx="40">
                  <c:v>Octu 07</c:v>
                </c:pt>
                <c:pt idx="41">
                  <c:v>Desem 07</c:v>
                </c:pt>
                <c:pt idx="42">
                  <c:v>Gener 08</c:v>
                </c:pt>
                <c:pt idx="43">
                  <c:v>Febrer08</c:v>
                </c:pt>
                <c:pt idx="44">
                  <c:v>Març 08</c:v>
                </c:pt>
                <c:pt idx="45">
                  <c:v>Abril 08</c:v>
                </c:pt>
                <c:pt idx="46">
                  <c:v>Maig 08</c:v>
                </c:pt>
                <c:pt idx="47">
                  <c:v>Juny 08</c:v>
                </c:pt>
                <c:pt idx="48">
                  <c:v>Juliol 08</c:v>
                </c:pt>
                <c:pt idx="49">
                  <c:v>Agost 08</c:v>
                </c:pt>
                <c:pt idx="50">
                  <c:v>Setem 08</c:v>
                </c:pt>
                <c:pt idx="51">
                  <c:v>Octu 08</c:v>
                </c:pt>
                <c:pt idx="52">
                  <c:v>Novem 08</c:v>
                </c:pt>
                <c:pt idx="53">
                  <c:v>Desem 08</c:v>
                </c:pt>
                <c:pt idx="54">
                  <c:v>Gener 09</c:v>
                </c:pt>
                <c:pt idx="55">
                  <c:v>Febrer 09</c:v>
                </c:pt>
                <c:pt idx="56">
                  <c:v>Març 09</c:v>
                </c:pt>
                <c:pt idx="57">
                  <c:v>Abril 09</c:v>
                </c:pt>
                <c:pt idx="58">
                  <c:v>Maig 09</c:v>
                </c:pt>
                <c:pt idx="59">
                  <c:v>Juny 09</c:v>
                </c:pt>
                <c:pt idx="60">
                  <c:v>Juliol 09</c:v>
                </c:pt>
                <c:pt idx="61">
                  <c:v>Agost 09</c:v>
                </c:pt>
                <c:pt idx="62">
                  <c:v>Setem 09</c:v>
                </c:pt>
                <c:pt idx="63">
                  <c:v>Octu 09</c:v>
                </c:pt>
                <c:pt idx="64">
                  <c:v>Novem 09</c:v>
                </c:pt>
                <c:pt idx="65">
                  <c:v>Desem 09</c:v>
                </c:pt>
                <c:pt idx="66">
                  <c:v>Febrer 10</c:v>
                </c:pt>
                <c:pt idx="67">
                  <c:v>Març 10</c:v>
                </c:pt>
                <c:pt idx="68">
                  <c:v>Abril 10</c:v>
                </c:pt>
                <c:pt idx="69">
                  <c:v>Maig 10</c:v>
                </c:pt>
                <c:pt idx="70">
                  <c:v>Juny 10</c:v>
                </c:pt>
                <c:pt idx="71">
                  <c:v>Juliol 10</c:v>
                </c:pt>
                <c:pt idx="72">
                  <c:v>Setem 10</c:v>
                </c:pt>
                <c:pt idx="73">
                  <c:v>Octubre 10</c:v>
                </c:pt>
                <c:pt idx="74">
                  <c:v>Novem 10</c:v>
                </c:pt>
                <c:pt idx="75">
                  <c:v>Desem 10</c:v>
                </c:pt>
                <c:pt idx="76">
                  <c:v>Febrer 11</c:v>
                </c:pt>
                <c:pt idx="77">
                  <c:v>Març 11</c:v>
                </c:pt>
                <c:pt idx="78">
                  <c:v>Abril 11</c:v>
                </c:pt>
                <c:pt idx="79">
                  <c:v>Maig 11</c:v>
                </c:pt>
                <c:pt idx="80">
                  <c:v>Juliol 11</c:v>
                </c:pt>
                <c:pt idx="81">
                  <c:v>Agost 11</c:v>
                </c:pt>
                <c:pt idx="82">
                  <c:v>Setem 11</c:v>
                </c:pt>
                <c:pt idx="83">
                  <c:v>Octubre 11</c:v>
                </c:pt>
                <c:pt idx="84">
                  <c:v>Novem 11</c:v>
                </c:pt>
                <c:pt idx="85">
                  <c:v>Desem 11</c:v>
                </c:pt>
                <c:pt idx="86">
                  <c:v>Gener 12</c:v>
                </c:pt>
                <c:pt idx="87">
                  <c:v>Febrer 12</c:v>
                </c:pt>
                <c:pt idx="88">
                  <c:v>Març 12</c:v>
                </c:pt>
                <c:pt idx="89">
                  <c:v>Abril 12</c:v>
                </c:pt>
                <c:pt idx="90">
                  <c:v>Maig 12</c:v>
                </c:pt>
                <c:pt idx="91">
                  <c:v>Juny 12</c:v>
                </c:pt>
                <c:pt idx="92">
                  <c:v>Juliol 12</c:v>
                </c:pt>
                <c:pt idx="93">
                  <c:v>Agost 12</c:v>
                </c:pt>
                <c:pt idx="94">
                  <c:v>Setem 12</c:v>
                </c:pt>
                <c:pt idx="95">
                  <c:v>Octubre 12</c:v>
                </c:pt>
                <c:pt idx="96">
                  <c:v>Novem 12</c:v>
                </c:pt>
                <c:pt idx="97">
                  <c:v>Desem 12</c:v>
                </c:pt>
              </c:strCache>
            </c:strRef>
          </c:cat>
          <c:val>
            <c:numRef>
              <c:f>'Comparació RSU fossa'!$B$18:$CU$18</c:f>
              <c:numCache>
                <c:ptCount val="98"/>
                <c:pt idx="0">
                  <c:v>48.60366143129967</c:v>
                </c:pt>
                <c:pt idx="1">
                  <c:v>33.96</c:v>
                </c:pt>
                <c:pt idx="2">
                  <c:v>37.44</c:v>
                </c:pt>
                <c:pt idx="3">
                  <c:v>33.740413471157055</c:v>
                </c:pt>
                <c:pt idx="4">
                  <c:v>40.531079239545974</c:v>
                </c:pt>
                <c:pt idx="5">
                  <c:v>25.68056388053002</c:v>
                </c:pt>
                <c:pt idx="6">
                  <c:v>18.466159162207845</c:v>
                </c:pt>
                <c:pt idx="7">
                  <c:v>29.532857789577445</c:v>
                </c:pt>
                <c:pt idx="8">
                  <c:v>30.480653703522623</c:v>
                </c:pt>
                <c:pt idx="9">
                  <c:v>21.827440679835423</c:v>
                </c:pt>
                <c:pt idx="10">
                  <c:v>21.448559042692164</c:v>
                </c:pt>
                <c:pt idx="11">
                  <c:v>64.33582784361619</c:v>
                </c:pt>
                <c:pt idx="12">
                  <c:v>26.645293444063196</c:v>
                </c:pt>
                <c:pt idx="13">
                  <c:v>27.62533456507427</c:v>
                </c:pt>
                <c:pt idx="14">
                  <c:v>30.877414898823858</c:v>
                </c:pt>
                <c:pt idx="15">
                  <c:v>19.773162552541486</c:v>
                </c:pt>
                <c:pt idx="16">
                  <c:v>20.799775817650534</c:v>
                </c:pt>
                <c:pt idx="17">
                  <c:v>26.20375326136207</c:v>
                </c:pt>
                <c:pt idx="18">
                  <c:v>12.043837370997574</c:v>
                </c:pt>
                <c:pt idx="19">
                  <c:v>25.929717007889533</c:v>
                </c:pt>
                <c:pt idx="20">
                  <c:v>38.300185707369394</c:v>
                </c:pt>
                <c:pt idx="21">
                  <c:v>25.977676700687606</c:v>
                </c:pt>
                <c:pt idx="22">
                  <c:v>44.341381766698554</c:v>
                </c:pt>
                <c:pt idx="23">
                  <c:v>14.268114602802381</c:v>
                </c:pt>
                <c:pt idx="24">
                  <c:v>23.89088152425591</c:v>
                </c:pt>
                <c:pt idx="25">
                  <c:v>29.264667544518566</c:v>
                </c:pt>
                <c:pt idx="26">
                  <c:v>13.052214024601389</c:v>
                </c:pt>
                <c:pt idx="27">
                  <c:v>26.72230559116349</c:v>
                </c:pt>
                <c:pt idx="28">
                  <c:v>23.264717002013683</c:v>
                </c:pt>
                <c:pt idx="29">
                  <c:v>14.880425085677198</c:v>
                </c:pt>
                <c:pt idx="30">
                  <c:v>20.07426812331172</c:v>
                </c:pt>
                <c:pt idx="31">
                  <c:v>18.16725984949652</c:v>
                </c:pt>
                <c:pt idx="32">
                  <c:v>35.366638904481384</c:v>
                </c:pt>
                <c:pt idx="33">
                  <c:v>30.53077149678911</c:v>
                </c:pt>
                <c:pt idx="34">
                  <c:v>28.945892775726534</c:v>
                </c:pt>
                <c:pt idx="35">
                  <c:v>32.7939982596398</c:v>
                </c:pt>
                <c:pt idx="36">
                  <c:v>23.252724281533265</c:v>
                </c:pt>
                <c:pt idx="37">
                  <c:v>22.446726140085847</c:v>
                </c:pt>
                <c:pt idx="38">
                  <c:v>22.719372076355835</c:v>
                </c:pt>
                <c:pt idx="39">
                  <c:v>29.797005624113826</c:v>
                </c:pt>
                <c:pt idx="40">
                  <c:v>23.183305372185924</c:v>
                </c:pt>
                <c:pt idx="41">
                  <c:v>20.22626092799471</c:v>
                </c:pt>
                <c:pt idx="42">
                  <c:v>26.68786422746375</c:v>
                </c:pt>
                <c:pt idx="43">
                  <c:v>53.01050319497594</c:v>
                </c:pt>
                <c:pt idx="44">
                  <c:v>29.33275247443148</c:v>
                </c:pt>
                <c:pt idx="45">
                  <c:v>39.70913270296706</c:v>
                </c:pt>
                <c:pt idx="46">
                  <c:v>27.33321872035914</c:v>
                </c:pt>
                <c:pt idx="47">
                  <c:v>18.895421252026413</c:v>
                </c:pt>
                <c:pt idx="48">
                  <c:v>31.491915364788884</c:v>
                </c:pt>
                <c:pt idx="49">
                  <c:v>14.252799837012454</c:v>
                </c:pt>
                <c:pt idx="50">
                  <c:v>20.39680801517866</c:v>
                </c:pt>
                <c:pt idx="51">
                  <c:v>25.29217840970495</c:v>
                </c:pt>
                <c:pt idx="52">
                  <c:v>21.39515111736673</c:v>
                </c:pt>
                <c:pt idx="53">
                  <c:v>20.54999180781354</c:v>
                </c:pt>
                <c:pt idx="54">
                  <c:v>24.20560012584552</c:v>
                </c:pt>
                <c:pt idx="55">
                  <c:v>20.304932531697716</c:v>
                </c:pt>
                <c:pt idx="56">
                  <c:v>33.46180500026654</c:v>
                </c:pt>
                <c:pt idx="57">
                  <c:v>24.74866488173809</c:v>
                </c:pt>
                <c:pt idx="58">
                  <c:v>54.91893319466061</c:v>
                </c:pt>
                <c:pt idx="59">
                  <c:v>34.89633472499807</c:v>
                </c:pt>
                <c:pt idx="60">
                  <c:v>15.968114196275534</c:v>
                </c:pt>
                <c:pt idx="61">
                  <c:v>30.543404887935118</c:v>
                </c:pt>
                <c:pt idx="62">
                  <c:v>24.53321531078676</c:v>
                </c:pt>
                <c:pt idx="63">
                  <c:v>17.35041299613478</c:v>
                </c:pt>
                <c:pt idx="64">
                  <c:v>20.753260887743693</c:v>
                </c:pt>
                <c:pt idx="65">
                  <c:v>27.776449082888007</c:v>
                </c:pt>
                <c:pt idx="66">
                  <c:v>21.46356252942483</c:v>
                </c:pt>
                <c:pt idx="67">
                  <c:v>17.579946297259713</c:v>
                </c:pt>
                <c:pt idx="68">
                  <c:v>36.522912692084375</c:v>
                </c:pt>
                <c:pt idx="69">
                  <c:v>19.224837375851664</c:v>
                </c:pt>
                <c:pt idx="70">
                  <c:v>33.85206399038491</c:v>
                </c:pt>
                <c:pt idx="71">
                  <c:v>7.685775813041316</c:v>
                </c:pt>
                <c:pt idx="72">
                  <c:v>36.008861807105845</c:v>
                </c:pt>
                <c:pt idx="73">
                  <c:v>27.305317043143084</c:v>
                </c:pt>
                <c:pt idx="74">
                  <c:v>27.812887269992316</c:v>
                </c:pt>
                <c:pt idx="75">
                  <c:v>20.4269000163948</c:v>
                </c:pt>
                <c:pt idx="76">
                  <c:v>20.924236414121385</c:v>
                </c:pt>
                <c:pt idx="77">
                  <c:v>18.924788539205974</c:v>
                </c:pt>
                <c:pt idx="78">
                  <c:v>16.1869203902204</c:v>
                </c:pt>
                <c:pt idx="79">
                  <c:v>18.26268564356436</c:v>
                </c:pt>
                <c:pt idx="80">
                  <c:v>18.897594159787808</c:v>
                </c:pt>
                <c:pt idx="81">
                  <c:v>16.620745542949756</c:v>
                </c:pt>
                <c:pt idx="82">
                  <c:v>18.968628316181352</c:v>
                </c:pt>
                <c:pt idx="83">
                  <c:v>18.076304516332403</c:v>
                </c:pt>
                <c:pt idx="84">
                  <c:v>16.281771640142544</c:v>
                </c:pt>
                <c:pt idx="85">
                  <c:v>29.37303862626537</c:v>
                </c:pt>
                <c:pt idx="86">
                  <c:v>25.42845139179844</c:v>
                </c:pt>
                <c:pt idx="87">
                  <c:v>27.722419763234186</c:v>
                </c:pt>
                <c:pt idx="88">
                  <c:v>15.98406915590406</c:v>
                </c:pt>
                <c:pt idx="89">
                  <c:v>25.13431495613995</c:v>
                </c:pt>
                <c:pt idx="90">
                  <c:v>17.91156067167708</c:v>
                </c:pt>
                <c:pt idx="91">
                  <c:v>16.187486448086858</c:v>
                </c:pt>
                <c:pt idx="92">
                  <c:v>20.5463020724249</c:v>
                </c:pt>
                <c:pt idx="93">
                  <c:v>16.45628869983965</c:v>
                </c:pt>
                <c:pt idx="94">
                  <c:v>16.162877101885506</c:v>
                </c:pt>
                <c:pt idx="95">
                  <c:v>18.49240785046699</c:v>
                </c:pt>
                <c:pt idx="96">
                  <c:v>15.759207453211516</c:v>
                </c:pt>
                <c:pt idx="97">
                  <c:v>12.352869653383223</c:v>
                </c:pt>
              </c:numCache>
            </c:numRef>
          </c:val>
          <c:smooth val="1"/>
        </c:ser>
        <c:marker val="1"/>
        <c:axId val="38478518"/>
        <c:axId val="30458687"/>
      </c:lineChart>
      <c:catAx>
        <c:axId val="3847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458687"/>
        <c:crosses val="autoZero"/>
        <c:auto val="1"/>
        <c:lblOffset val="100"/>
        <c:tickLblSkip val="1"/>
        <c:noMultiLvlLbl val="0"/>
      </c:catAx>
      <c:valAx>
        <c:axId val="30458687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Matèria orgànica en els residus a planta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8518"/>
        <c:crossesAt val="1"/>
        <c:crossBetween val="between"/>
        <c:dispUnits/>
        <c:majorUnit val="10"/>
        <c:minorUnit val="0.14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4425"/>
          <c:w val="0.110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percentatge fracció biodegradable a planta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1675"/>
          <c:w val="0.8165"/>
          <c:h val="0.80625"/>
        </c:manualLayout>
      </c:layout>
      <c:lineChart>
        <c:grouping val="standard"/>
        <c:varyColors val="0"/>
        <c:ser>
          <c:idx val="0"/>
          <c:order val="0"/>
          <c:tx>
            <c:v>Fracció biodegradable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'Comparació RSU fossa'!$B$4:$CU$4</c:f>
              <c:strCache>
                <c:ptCount val="98"/>
                <c:pt idx="0">
                  <c:v>Setem 98</c:v>
                </c:pt>
                <c:pt idx="1">
                  <c:v>Novem 98</c:v>
                </c:pt>
                <c:pt idx="2">
                  <c:v>Maig 99</c:v>
                </c:pt>
                <c:pt idx="3">
                  <c:v>Octu 01</c:v>
                </c:pt>
                <c:pt idx="4">
                  <c:v>Juny 03</c:v>
                </c:pt>
                <c:pt idx="5">
                  <c:v>Setem 03</c:v>
                </c:pt>
                <c:pt idx="6">
                  <c:v>Març 04 (1)</c:v>
                </c:pt>
                <c:pt idx="7">
                  <c:v>Març 04 (2)</c:v>
                </c:pt>
                <c:pt idx="8">
                  <c:v>Juny 04</c:v>
                </c:pt>
                <c:pt idx="9">
                  <c:v>Setem 04 (1)</c:v>
                </c:pt>
                <c:pt idx="10">
                  <c:v>Setem 04 (2)</c:v>
                </c:pt>
                <c:pt idx="11">
                  <c:v>Octu 04</c:v>
                </c:pt>
                <c:pt idx="12">
                  <c:v>Novem 04</c:v>
                </c:pt>
                <c:pt idx="13">
                  <c:v>Desem 04</c:v>
                </c:pt>
                <c:pt idx="14">
                  <c:v>Febrer 05</c:v>
                </c:pt>
                <c:pt idx="15">
                  <c:v>Març 05</c:v>
                </c:pt>
                <c:pt idx="16">
                  <c:v>Abril 05</c:v>
                </c:pt>
                <c:pt idx="17">
                  <c:v>Juny 05</c:v>
                </c:pt>
                <c:pt idx="18">
                  <c:v>Agost 05</c:v>
                </c:pt>
                <c:pt idx="19">
                  <c:v>Setem 05</c:v>
                </c:pt>
                <c:pt idx="20">
                  <c:v>Octu 05</c:v>
                </c:pt>
                <c:pt idx="21">
                  <c:v>Novem 05</c:v>
                </c:pt>
                <c:pt idx="22">
                  <c:v>Febrer 06</c:v>
                </c:pt>
                <c:pt idx="23">
                  <c:v>Març 06</c:v>
                </c:pt>
                <c:pt idx="24">
                  <c:v>Abril 06</c:v>
                </c:pt>
                <c:pt idx="25">
                  <c:v>Maig 06</c:v>
                </c:pt>
                <c:pt idx="26">
                  <c:v>Juny 06</c:v>
                </c:pt>
                <c:pt idx="27">
                  <c:v>Juliol 06</c:v>
                </c:pt>
                <c:pt idx="28">
                  <c:v>Setem 06</c:v>
                </c:pt>
                <c:pt idx="29">
                  <c:v>Octu 06</c:v>
                </c:pt>
                <c:pt idx="30">
                  <c:v>Novem 06</c:v>
                </c:pt>
                <c:pt idx="31">
                  <c:v>Desem 06 (1)</c:v>
                </c:pt>
                <c:pt idx="32">
                  <c:v>Desem 06 (2)</c:v>
                </c:pt>
                <c:pt idx="33">
                  <c:v>Febrer 07</c:v>
                </c:pt>
                <c:pt idx="34">
                  <c:v>Març 07</c:v>
                </c:pt>
                <c:pt idx="35">
                  <c:v>Abril 07</c:v>
                </c:pt>
                <c:pt idx="36">
                  <c:v>Maig 07</c:v>
                </c:pt>
                <c:pt idx="37">
                  <c:v>Juny 07</c:v>
                </c:pt>
                <c:pt idx="38">
                  <c:v>Juliol 07</c:v>
                </c:pt>
                <c:pt idx="39">
                  <c:v>Setem 07</c:v>
                </c:pt>
                <c:pt idx="40">
                  <c:v>Octu 07</c:v>
                </c:pt>
                <c:pt idx="41">
                  <c:v>Desem 07</c:v>
                </c:pt>
                <c:pt idx="42">
                  <c:v>Gener 08</c:v>
                </c:pt>
                <c:pt idx="43">
                  <c:v>Febrer08</c:v>
                </c:pt>
                <c:pt idx="44">
                  <c:v>Març 08</c:v>
                </c:pt>
                <c:pt idx="45">
                  <c:v>Abril 08</c:v>
                </c:pt>
                <c:pt idx="46">
                  <c:v>Maig 08</c:v>
                </c:pt>
                <c:pt idx="47">
                  <c:v>Juny 08</c:v>
                </c:pt>
                <c:pt idx="48">
                  <c:v>Juliol 08</c:v>
                </c:pt>
                <c:pt idx="49">
                  <c:v>Agost 08</c:v>
                </c:pt>
                <c:pt idx="50">
                  <c:v>Setem 08</c:v>
                </c:pt>
                <c:pt idx="51">
                  <c:v>Octu 08</c:v>
                </c:pt>
                <c:pt idx="52">
                  <c:v>Novem 08</c:v>
                </c:pt>
                <c:pt idx="53">
                  <c:v>Desem 08</c:v>
                </c:pt>
                <c:pt idx="54">
                  <c:v>Gener 09</c:v>
                </c:pt>
                <c:pt idx="55">
                  <c:v>Febrer 09</c:v>
                </c:pt>
                <c:pt idx="56">
                  <c:v>Març 09</c:v>
                </c:pt>
                <c:pt idx="57">
                  <c:v>Abril 09</c:v>
                </c:pt>
                <c:pt idx="58">
                  <c:v>Maig 09</c:v>
                </c:pt>
                <c:pt idx="59">
                  <c:v>Juny 09</c:v>
                </c:pt>
                <c:pt idx="60">
                  <c:v>Juliol 09</c:v>
                </c:pt>
                <c:pt idx="61">
                  <c:v>Agost 09</c:v>
                </c:pt>
                <c:pt idx="62">
                  <c:v>Setem 09</c:v>
                </c:pt>
                <c:pt idx="63">
                  <c:v>Octu 09</c:v>
                </c:pt>
                <c:pt idx="64">
                  <c:v>Novem 09</c:v>
                </c:pt>
                <c:pt idx="65">
                  <c:v>Desem 09</c:v>
                </c:pt>
                <c:pt idx="66">
                  <c:v>Febrer 10</c:v>
                </c:pt>
                <c:pt idx="67">
                  <c:v>Març 10</c:v>
                </c:pt>
                <c:pt idx="68">
                  <c:v>Abril 10</c:v>
                </c:pt>
                <c:pt idx="69">
                  <c:v>Maig 10</c:v>
                </c:pt>
                <c:pt idx="70">
                  <c:v>Juny 10</c:v>
                </c:pt>
                <c:pt idx="71">
                  <c:v>Juliol 10</c:v>
                </c:pt>
                <c:pt idx="72">
                  <c:v>Setem 10</c:v>
                </c:pt>
                <c:pt idx="73">
                  <c:v>Octubre 10</c:v>
                </c:pt>
                <c:pt idx="74">
                  <c:v>Novem 10</c:v>
                </c:pt>
                <c:pt idx="75">
                  <c:v>Desem 10</c:v>
                </c:pt>
                <c:pt idx="76">
                  <c:v>Febrer 11</c:v>
                </c:pt>
                <c:pt idx="77">
                  <c:v>Març 11</c:v>
                </c:pt>
                <c:pt idx="78">
                  <c:v>Abril 11</c:v>
                </c:pt>
                <c:pt idx="79">
                  <c:v>Maig 11</c:v>
                </c:pt>
                <c:pt idx="80">
                  <c:v>Juliol 11</c:v>
                </c:pt>
                <c:pt idx="81">
                  <c:v>Agost 11</c:v>
                </c:pt>
                <c:pt idx="82">
                  <c:v>Setem 11</c:v>
                </c:pt>
                <c:pt idx="83">
                  <c:v>Octubre 11</c:v>
                </c:pt>
                <c:pt idx="84">
                  <c:v>Novem 11</c:v>
                </c:pt>
                <c:pt idx="85">
                  <c:v>Desem 11</c:v>
                </c:pt>
                <c:pt idx="86">
                  <c:v>Gener 12</c:v>
                </c:pt>
                <c:pt idx="87">
                  <c:v>Febrer 12</c:v>
                </c:pt>
                <c:pt idx="88">
                  <c:v>Març 12</c:v>
                </c:pt>
                <c:pt idx="89">
                  <c:v>Abril 12</c:v>
                </c:pt>
                <c:pt idx="90">
                  <c:v>Maig 12</c:v>
                </c:pt>
                <c:pt idx="91">
                  <c:v>Juny 12</c:v>
                </c:pt>
                <c:pt idx="92">
                  <c:v>Juliol 12</c:v>
                </c:pt>
                <c:pt idx="93">
                  <c:v>Agost 12</c:v>
                </c:pt>
                <c:pt idx="94">
                  <c:v>Setem 12</c:v>
                </c:pt>
                <c:pt idx="95">
                  <c:v>Octubre 12</c:v>
                </c:pt>
                <c:pt idx="96">
                  <c:v>Novem 12</c:v>
                </c:pt>
                <c:pt idx="97">
                  <c:v>Desem 12</c:v>
                </c:pt>
              </c:strCache>
            </c:strRef>
          </c:cat>
          <c:val>
            <c:numRef>
              <c:f>'Comparació RSU fossa'!$CW$18:$GP$18</c:f>
              <c:numCache>
                <c:ptCount val="98"/>
                <c:pt idx="0">
                  <c:v>48.60366143129967</c:v>
                </c:pt>
                <c:pt idx="1">
                  <c:v>33.96</c:v>
                </c:pt>
                <c:pt idx="2">
                  <c:v>37.44</c:v>
                </c:pt>
                <c:pt idx="3">
                  <c:v>39.283927975992</c:v>
                </c:pt>
                <c:pt idx="4">
                  <c:v>40.833974922272844</c:v>
                </c:pt>
                <c:pt idx="5">
                  <c:v>30.956458839927837</c:v>
                </c:pt>
                <c:pt idx="6">
                  <c:v>33.627282585173695</c:v>
                </c:pt>
                <c:pt idx="7">
                  <c:v>37.864865534539625</c:v>
                </c:pt>
                <c:pt idx="8">
                  <c:v>48.17381833930864</c:v>
                </c:pt>
                <c:pt idx="9">
                  <c:v>30.954308842639712</c:v>
                </c:pt>
                <c:pt idx="10">
                  <c:v>32.85955261218169</c:v>
                </c:pt>
                <c:pt idx="11">
                  <c:v>73.59417399607932</c:v>
                </c:pt>
                <c:pt idx="12">
                  <c:v>37.442760757037135</c:v>
                </c:pt>
                <c:pt idx="13">
                  <c:v>32.90983123361986</c:v>
                </c:pt>
                <c:pt idx="14">
                  <c:v>43.32223008871943</c:v>
                </c:pt>
                <c:pt idx="15">
                  <c:v>44.323602381539615</c:v>
                </c:pt>
                <c:pt idx="16">
                  <c:v>53.40728302967867</c:v>
                </c:pt>
                <c:pt idx="17">
                  <c:v>45.648138579668924</c:v>
                </c:pt>
                <c:pt idx="18">
                  <c:v>65.4191251126478</c:v>
                </c:pt>
                <c:pt idx="19">
                  <c:v>39.24111246349476</c:v>
                </c:pt>
                <c:pt idx="20">
                  <c:v>47.929691582822514</c:v>
                </c:pt>
                <c:pt idx="21">
                  <c:v>47.84090070393048</c:v>
                </c:pt>
                <c:pt idx="22">
                  <c:v>46.33108733260055</c:v>
                </c:pt>
                <c:pt idx="23">
                  <c:v>42.64874558379091</c:v>
                </c:pt>
                <c:pt idx="24">
                  <c:v>37.15926972182766</c:v>
                </c:pt>
                <c:pt idx="25">
                  <c:v>55.40560855442375</c:v>
                </c:pt>
                <c:pt idx="26">
                  <c:v>44.795344670787216</c:v>
                </c:pt>
                <c:pt idx="27">
                  <c:v>45.35055947611525</c:v>
                </c:pt>
                <c:pt idx="28">
                  <c:v>35.92128602403044</c:v>
                </c:pt>
                <c:pt idx="29">
                  <c:v>33.40850818721782</c:v>
                </c:pt>
                <c:pt idx="30">
                  <c:v>39.40955546667487</c:v>
                </c:pt>
                <c:pt idx="31">
                  <c:v>31.353166048757735</c:v>
                </c:pt>
                <c:pt idx="32">
                  <c:v>42.704491121977505</c:v>
                </c:pt>
                <c:pt idx="33">
                  <c:v>34.874101881204076</c:v>
                </c:pt>
                <c:pt idx="34">
                  <c:v>32.38117606465139</c:v>
                </c:pt>
                <c:pt idx="35">
                  <c:v>42.375147748801766</c:v>
                </c:pt>
                <c:pt idx="36">
                  <c:v>38.27767982665604</c:v>
                </c:pt>
                <c:pt idx="37">
                  <c:v>33.90792936897879</c:v>
                </c:pt>
                <c:pt idx="38">
                  <c:v>32.245157851030356</c:v>
                </c:pt>
                <c:pt idx="39">
                  <c:v>37.63532631758925</c:v>
                </c:pt>
                <c:pt idx="40">
                  <c:v>41.39872418023546</c:v>
                </c:pt>
                <c:pt idx="41">
                  <c:v>25.14140702207076</c:v>
                </c:pt>
                <c:pt idx="42">
                  <c:v>29.529528564384833</c:v>
                </c:pt>
                <c:pt idx="43">
                  <c:v>63.90261696297265</c:v>
                </c:pt>
                <c:pt idx="44">
                  <c:v>32.99665079114181</c:v>
                </c:pt>
                <c:pt idx="45">
                  <c:v>49.591475422872904</c:v>
                </c:pt>
                <c:pt idx="46">
                  <c:v>42.397859550306876</c:v>
                </c:pt>
                <c:pt idx="47">
                  <c:v>33.752633975732934</c:v>
                </c:pt>
                <c:pt idx="48">
                  <c:v>36.1994479934702</c:v>
                </c:pt>
                <c:pt idx="49">
                  <c:v>23.325919168664882</c:v>
                </c:pt>
                <c:pt idx="50">
                  <c:v>41.54991137711427</c:v>
                </c:pt>
                <c:pt idx="51">
                  <c:v>49.17938969349444</c:v>
                </c:pt>
                <c:pt idx="52">
                  <c:v>23.99263259284958</c:v>
                </c:pt>
                <c:pt idx="53">
                  <c:v>23.377353781426265</c:v>
                </c:pt>
                <c:pt idx="54">
                  <c:v>51.53043164658472</c:v>
                </c:pt>
                <c:pt idx="55">
                  <c:v>38.767667977048944</c:v>
                </c:pt>
                <c:pt idx="56">
                  <c:v>61.608507916200224</c:v>
                </c:pt>
                <c:pt idx="57">
                  <c:v>38.71359560610236</c:v>
                </c:pt>
                <c:pt idx="58">
                  <c:v>67.07459872321331</c:v>
                </c:pt>
                <c:pt idx="59">
                  <c:v>51.646389843392036</c:v>
                </c:pt>
                <c:pt idx="60">
                  <c:v>30.341557668013223</c:v>
                </c:pt>
                <c:pt idx="61">
                  <c:v>53.39071222612031</c:v>
                </c:pt>
                <c:pt idx="62">
                  <c:v>39.027850893669616</c:v>
                </c:pt>
                <c:pt idx="63">
                  <c:v>33.06804368574876</c:v>
                </c:pt>
                <c:pt idx="64">
                  <c:v>44.76482769604199</c:v>
                </c:pt>
                <c:pt idx="65">
                  <c:v>48.873892881257994</c:v>
                </c:pt>
                <c:pt idx="66">
                  <c:v>30.846079679326206</c:v>
                </c:pt>
                <c:pt idx="67">
                  <c:v>26.33197616641644</c:v>
                </c:pt>
                <c:pt idx="68">
                  <c:v>44.07880242538252</c:v>
                </c:pt>
                <c:pt idx="69">
                  <c:v>29.960708108775012</c:v>
                </c:pt>
                <c:pt idx="70">
                  <c:v>42.77816309753794</c:v>
                </c:pt>
                <c:pt idx="71">
                  <c:v>15.845763422741289</c:v>
                </c:pt>
                <c:pt idx="72">
                  <c:v>46.244467109575446</c:v>
                </c:pt>
                <c:pt idx="73">
                  <c:v>36.74664720124858</c:v>
                </c:pt>
                <c:pt idx="74">
                  <c:v>49.25209744279546</c:v>
                </c:pt>
                <c:pt idx="75">
                  <c:v>27.600831998459476</c:v>
                </c:pt>
                <c:pt idx="76">
                  <c:v>21.816739389131303</c:v>
                </c:pt>
                <c:pt idx="77">
                  <c:v>27.642307399222737</c:v>
                </c:pt>
                <c:pt idx="78">
                  <c:v>26.669075434581877</c:v>
                </c:pt>
                <c:pt idx="79">
                  <c:v>38.242574257425744</c:v>
                </c:pt>
                <c:pt idx="80">
                  <c:v>54.877034607541525</c:v>
                </c:pt>
                <c:pt idx="81">
                  <c:v>55.17423014586709</c:v>
                </c:pt>
                <c:pt idx="82">
                  <c:v>33.78218628633459</c:v>
                </c:pt>
                <c:pt idx="83">
                  <c:v>26.530319960390525</c:v>
                </c:pt>
                <c:pt idx="84">
                  <c:v>20.32973040560723</c:v>
                </c:pt>
                <c:pt idx="85">
                  <c:v>31.324213955751382</c:v>
                </c:pt>
                <c:pt idx="86">
                  <c:v>31.644189181384537</c:v>
                </c:pt>
                <c:pt idx="87">
                  <c:v>38.79348475874666</c:v>
                </c:pt>
                <c:pt idx="88">
                  <c:v>31.36742152798305</c:v>
                </c:pt>
                <c:pt idx="89">
                  <c:v>42.571287538592415</c:v>
                </c:pt>
                <c:pt idx="90">
                  <c:v>34.83502709414492</c:v>
                </c:pt>
                <c:pt idx="91">
                  <c:v>36.948803471859605</c:v>
                </c:pt>
                <c:pt idx="92">
                  <c:v>41.67021742182146</c:v>
                </c:pt>
                <c:pt idx="93">
                  <c:v>28.918653169761956</c:v>
                </c:pt>
                <c:pt idx="94">
                  <c:v>32.263609962857416</c:v>
                </c:pt>
                <c:pt idx="95">
                  <c:v>27.211320048036917</c:v>
                </c:pt>
                <c:pt idx="96">
                  <c:v>29.05848433663128</c:v>
                </c:pt>
                <c:pt idx="97">
                  <c:v>41.94226923696517</c:v>
                </c:pt>
              </c:numCache>
            </c:numRef>
          </c:val>
          <c:smooth val="1"/>
        </c:ser>
        <c:marker val="1"/>
        <c:axId val="60418612"/>
        <c:axId val="47244453"/>
      </c:lineChart>
      <c:catAx>
        <c:axId val="6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7244453"/>
        <c:crosses val="autoZero"/>
        <c:auto val="1"/>
        <c:lblOffset val="100"/>
        <c:tickLblSkip val="1"/>
        <c:noMultiLvlLbl val="0"/>
      </c:catAx>
      <c:valAx>
        <c:axId val="472444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Fracció biodegradable en els residus a planta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8612"/>
        <c:crossesAt val="1"/>
        <c:crossBetween val="between"/>
        <c:dispUnits/>
        <c:majorUnit val="10"/>
        <c:minorUnit val="0.16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255"/>
          <c:w val="0.11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percentatge tèxtil a planta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1675"/>
          <c:w val="0.81575"/>
          <c:h val="0.80625"/>
        </c:manualLayout>
      </c:layout>
      <c:lineChart>
        <c:grouping val="standard"/>
        <c:varyColors val="0"/>
        <c:ser>
          <c:idx val="0"/>
          <c:order val="0"/>
          <c:tx>
            <c:v>Tèxtils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'Comparació RSU fossa'!$C$4:$CU$4</c:f>
              <c:strCache>
                <c:ptCount val="97"/>
                <c:pt idx="0">
                  <c:v>Novem 98</c:v>
                </c:pt>
                <c:pt idx="1">
                  <c:v>Maig 99</c:v>
                </c:pt>
                <c:pt idx="2">
                  <c:v>Octu 01</c:v>
                </c:pt>
                <c:pt idx="3">
                  <c:v>Juny 03</c:v>
                </c:pt>
                <c:pt idx="4">
                  <c:v>Setem 03</c:v>
                </c:pt>
                <c:pt idx="5">
                  <c:v>Març 04 (1)</c:v>
                </c:pt>
                <c:pt idx="6">
                  <c:v>Març 04 (2)</c:v>
                </c:pt>
                <c:pt idx="7">
                  <c:v>Juny 04</c:v>
                </c:pt>
                <c:pt idx="8">
                  <c:v>Setem 04 (1)</c:v>
                </c:pt>
                <c:pt idx="9">
                  <c:v>Setem 04 (2)</c:v>
                </c:pt>
                <c:pt idx="10">
                  <c:v>Octu 04</c:v>
                </c:pt>
                <c:pt idx="11">
                  <c:v>Novem 04</c:v>
                </c:pt>
                <c:pt idx="12">
                  <c:v>Desem 04</c:v>
                </c:pt>
                <c:pt idx="13">
                  <c:v>Febrer 05</c:v>
                </c:pt>
                <c:pt idx="14">
                  <c:v>Març 05</c:v>
                </c:pt>
                <c:pt idx="15">
                  <c:v>Abril 05</c:v>
                </c:pt>
                <c:pt idx="16">
                  <c:v>Juny 05</c:v>
                </c:pt>
                <c:pt idx="17">
                  <c:v>Agost 05</c:v>
                </c:pt>
                <c:pt idx="18">
                  <c:v>Setem 05</c:v>
                </c:pt>
                <c:pt idx="19">
                  <c:v>Octu 05</c:v>
                </c:pt>
                <c:pt idx="20">
                  <c:v>Novem 05</c:v>
                </c:pt>
                <c:pt idx="21">
                  <c:v>Febrer 06</c:v>
                </c:pt>
                <c:pt idx="22">
                  <c:v>Març 06</c:v>
                </c:pt>
                <c:pt idx="23">
                  <c:v>Abril 06</c:v>
                </c:pt>
                <c:pt idx="24">
                  <c:v>Maig 06</c:v>
                </c:pt>
                <c:pt idx="25">
                  <c:v>Juny 06</c:v>
                </c:pt>
                <c:pt idx="26">
                  <c:v>Juliol 06</c:v>
                </c:pt>
                <c:pt idx="27">
                  <c:v>Setem 06</c:v>
                </c:pt>
                <c:pt idx="28">
                  <c:v>Octu 06</c:v>
                </c:pt>
                <c:pt idx="29">
                  <c:v>Novem 06</c:v>
                </c:pt>
                <c:pt idx="30">
                  <c:v>Desem 06 (1)</c:v>
                </c:pt>
                <c:pt idx="31">
                  <c:v>Desem 06 (2)</c:v>
                </c:pt>
                <c:pt idx="32">
                  <c:v>Febrer 07</c:v>
                </c:pt>
                <c:pt idx="33">
                  <c:v>Març 07</c:v>
                </c:pt>
                <c:pt idx="34">
                  <c:v>Abril 07</c:v>
                </c:pt>
                <c:pt idx="35">
                  <c:v>Maig 07</c:v>
                </c:pt>
                <c:pt idx="36">
                  <c:v>Juny 07</c:v>
                </c:pt>
                <c:pt idx="37">
                  <c:v>Juliol 07</c:v>
                </c:pt>
                <c:pt idx="38">
                  <c:v>Setem 07</c:v>
                </c:pt>
                <c:pt idx="39">
                  <c:v>Octu 07</c:v>
                </c:pt>
                <c:pt idx="40">
                  <c:v>Desem 07</c:v>
                </c:pt>
                <c:pt idx="41">
                  <c:v>Gener 08</c:v>
                </c:pt>
                <c:pt idx="42">
                  <c:v>Febrer08</c:v>
                </c:pt>
                <c:pt idx="43">
                  <c:v>Març 08</c:v>
                </c:pt>
                <c:pt idx="44">
                  <c:v>Abril 08</c:v>
                </c:pt>
                <c:pt idx="45">
                  <c:v>Maig 08</c:v>
                </c:pt>
                <c:pt idx="46">
                  <c:v>Juny 08</c:v>
                </c:pt>
                <c:pt idx="47">
                  <c:v>Juliol 08</c:v>
                </c:pt>
                <c:pt idx="48">
                  <c:v>Agost 08</c:v>
                </c:pt>
                <c:pt idx="49">
                  <c:v>Setem 08</c:v>
                </c:pt>
                <c:pt idx="50">
                  <c:v>Octu 08</c:v>
                </c:pt>
                <c:pt idx="51">
                  <c:v>Novem 08</c:v>
                </c:pt>
                <c:pt idx="52">
                  <c:v>Desem 08</c:v>
                </c:pt>
                <c:pt idx="53">
                  <c:v>Gener 09</c:v>
                </c:pt>
                <c:pt idx="54">
                  <c:v>Febrer 09</c:v>
                </c:pt>
                <c:pt idx="55">
                  <c:v>Març 09</c:v>
                </c:pt>
                <c:pt idx="56">
                  <c:v>Abril 09</c:v>
                </c:pt>
                <c:pt idx="57">
                  <c:v>Maig 09</c:v>
                </c:pt>
                <c:pt idx="58">
                  <c:v>Juny 09</c:v>
                </c:pt>
                <c:pt idx="59">
                  <c:v>Juliol 09</c:v>
                </c:pt>
                <c:pt idx="60">
                  <c:v>Agost 09</c:v>
                </c:pt>
                <c:pt idx="61">
                  <c:v>Setem 09</c:v>
                </c:pt>
                <c:pt idx="62">
                  <c:v>Octu 09</c:v>
                </c:pt>
                <c:pt idx="63">
                  <c:v>Novem 09</c:v>
                </c:pt>
                <c:pt idx="64">
                  <c:v>Desem 09</c:v>
                </c:pt>
                <c:pt idx="65">
                  <c:v>Febrer 10</c:v>
                </c:pt>
                <c:pt idx="66">
                  <c:v>Març 10</c:v>
                </c:pt>
                <c:pt idx="67">
                  <c:v>Abril 10</c:v>
                </c:pt>
                <c:pt idx="68">
                  <c:v>Maig 10</c:v>
                </c:pt>
                <c:pt idx="69">
                  <c:v>Juny 10</c:v>
                </c:pt>
                <c:pt idx="70">
                  <c:v>Juliol 10</c:v>
                </c:pt>
                <c:pt idx="71">
                  <c:v>Setem 10</c:v>
                </c:pt>
                <c:pt idx="72">
                  <c:v>Octubre 10</c:v>
                </c:pt>
                <c:pt idx="73">
                  <c:v>Novem 10</c:v>
                </c:pt>
                <c:pt idx="74">
                  <c:v>Desem 10</c:v>
                </c:pt>
                <c:pt idx="75">
                  <c:v>Febrer 11</c:v>
                </c:pt>
                <c:pt idx="76">
                  <c:v>Març 11</c:v>
                </c:pt>
                <c:pt idx="77">
                  <c:v>Abril 11</c:v>
                </c:pt>
                <c:pt idx="78">
                  <c:v>Maig 11</c:v>
                </c:pt>
                <c:pt idx="79">
                  <c:v>Juliol 11</c:v>
                </c:pt>
                <c:pt idx="80">
                  <c:v>Agost 11</c:v>
                </c:pt>
                <c:pt idx="81">
                  <c:v>Setem 11</c:v>
                </c:pt>
                <c:pt idx="82">
                  <c:v>Octubre 11</c:v>
                </c:pt>
                <c:pt idx="83">
                  <c:v>Novem 11</c:v>
                </c:pt>
                <c:pt idx="84">
                  <c:v>Desem 11</c:v>
                </c:pt>
                <c:pt idx="85">
                  <c:v>Gener 12</c:v>
                </c:pt>
                <c:pt idx="86">
                  <c:v>Febrer 12</c:v>
                </c:pt>
                <c:pt idx="87">
                  <c:v>Març 12</c:v>
                </c:pt>
                <c:pt idx="88">
                  <c:v>Abril 12</c:v>
                </c:pt>
                <c:pt idx="89">
                  <c:v>Maig 12</c:v>
                </c:pt>
                <c:pt idx="90">
                  <c:v>Juny 12</c:v>
                </c:pt>
                <c:pt idx="91">
                  <c:v>Juliol 12</c:v>
                </c:pt>
                <c:pt idx="92">
                  <c:v>Agost 12</c:v>
                </c:pt>
                <c:pt idx="93">
                  <c:v>Setem 12</c:v>
                </c:pt>
                <c:pt idx="94">
                  <c:v>Octubre 12</c:v>
                </c:pt>
                <c:pt idx="95">
                  <c:v>Novem 12</c:v>
                </c:pt>
                <c:pt idx="96">
                  <c:v>Desem 12</c:v>
                </c:pt>
              </c:strCache>
            </c:strRef>
          </c:cat>
          <c:val>
            <c:numRef>
              <c:f>'Comparació RSU fossa'!$B$21:$CU$21</c:f>
              <c:numCache>
                <c:ptCount val="98"/>
                <c:pt idx="0">
                  <c:v>5.028681416899982</c:v>
                </c:pt>
                <c:pt idx="1">
                  <c:v>5.69</c:v>
                </c:pt>
                <c:pt idx="2">
                  <c:v>8.36</c:v>
                </c:pt>
                <c:pt idx="3">
                  <c:v>6.052017339113038</c:v>
                </c:pt>
                <c:pt idx="4">
                  <c:v>5.906313160177342</c:v>
                </c:pt>
                <c:pt idx="5">
                  <c:v>6.01042992845241</c:v>
                </c:pt>
                <c:pt idx="6">
                  <c:v>3.7670430780410125</c:v>
                </c:pt>
                <c:pt idx="7">
                  <c:v>5.746879614074622</c:v>
                </c:pt>
                <c:pt idx="8">
                  <c:v>9.989447953879173</c:v>
                </c:pt>
                <c:pt idx="9">
                  <c:v>9.630165661815816</c:v>
                </c:pt>
                <c:pt idx="10">
                  <c:v>2.9633503550029396</c:v>
                </c:pt>
                <c:pt idx="11">
                  <c:v>2.750551947804509</c:v>
                </c:pt>
                <c:pt idx="12">
                  <c:v>8.449350138699359</c:v>
                </c:pt>
                <c:pt idx="13">
                  <c:v>3.501956002791161</c:v>
                </c:pt>
                <c:pt idx="14">
                  <c:v>4.81710340216228</c:v>
                </c:pt>
                <c:pt idx="15">
                  <c:v>9.65690005276973</c:v>
                </c:pt>
                <c:pt idx="16">
                  <c:v>6.681639652559248</c:v>
                </c:pt>
                <c:pt idx="17">
                  <c:v>7.197972500026197</c:v>
                </c:pt>
                <c:pt idx="18">
                  <c:v>3.1461511202960497</c:v>
                </c:pt>
                <c:pt idx="19">
                  <c:v>5.040061489656138</c:v>
                </c:pt>
                <c:pt idx="20">
                  <c:v>3.3044536954690074</c:v>
                </c:pt>
                <c:pt idx="21">
                  <c:v>3.2985005972534087</c:v>
                </c:pt>
                <c:pt idx="22">
                  <c:v>3.482908091180955</c:v>
                </c:pt>
                <c:pt idx="23">
                  <c:v>3.8552026715888292</c:v>
                </c:pt>
                <c:pt idx="24">
                  <c:v>15.018796141854299</c:v>
                </c:pt>
                <c:pt idx="25">
                  <c:v>4.413425870118276</c:v>
                </c:pt>
                <c:pt idx="26">
                  <c:v>3.461816451710446</c:v>
                </c:pt>
                <c:pt idx="27">
                  <c:v>6.038845713603144</c:v>
                </c:pt>
                <c:pt idx="28">
                  <c:v>6.626782732706095</c:v>
                </c:pt>
                <c:pt idx="29">
                  <c:v>7.606445789532342</c:v>
                </c:pt>
                <c:pt idx="30">
                  <c:v>5.393162350237199</c:v>
                </c:pt>
                <c:pt idx="31">
                  <c:v>10.590868740733555</c:v>
                </c:pt>
                <c:pt idx="32">
                  <c:v>4.221910636836212</c:v>
                </c:pt>
                <c:pt idx="33">
                  <c:v>10.325672854517624</c:v>
                </c:pt>
                <c:pt idx="34">
                  <c:v>8.560736509094438</c:v>
                </c:pt>
                <c:pt idx="35">
                  <c:v>12.195855235125377</c:v>
                </c:pt>
                <c:pt idx="36">
                  <c:v>5.349356819359847</c:v>
                </c:pt>
                <c:pt idx="37">
                  <c:v>11.433594823829674</c:v>
                </c:pt>
                <c:pt idx="38">
                  <c:v>11.24975432193905</c:v>
                </c:pt>
                <c:pt idx="39">
                  <c:v>7.4307075706070345</c:v>
                </c:pt>
                <c:pt idx="40">
                  <c:v>7.523673490448755</c:v>
                </c:pt>
                <c:pt idx="41">
                  <c:v>12.787527011369662</c:v>
                </c:pt>
                <c:pt idx="42">
                  <c:v>10.851729140768246</c:v>
                </c:pt>
                <c:pt idx="43">
                  <c:v>1.2320542340723974</c:v>
                </c:pt>
                <c:pt idx="44">
                  <c:v>8.333655809289905</c:v>
                </c:pt>
                <c:pt idx="45">
                  <c:v>4.752422642289677</c:v>
                </c:pt>
                <c:pt idx="46">
                  <c:v>13.259115358540747</c:v>
                </c:pt>
                <c:pt idx="47">
                  <c:v>9.822274415505252</c:v>
                </c:pt>
                <c:pt idx="48">
                  <c:v>8.546153680665508</c:v>
                </c:pt>
                <c:pt idx="49">
                  <c:v>20.18082602705868</c:v>
                </c:pt>
                <c:pt idx="50">
                  <c:v>12.292334709717045</c:v>
                </c:pt>
                <c:pt idx="51">
                  <c:v>4.400417483040462</c:v>
                </c:pt>
                <c:pt idx="52">
                  <c:v>10.53388322076135</c:v>
                </c:pt>
                <c:pt idx="53">
                  <c:v>12.650936414176936</c:v>
                </c:pt>
                <c:pt idx="54">
                  <c:v>1.7892213513962305</c:v>
                </c:pt>
                <c:pt idx="55">
                  <c:v>7.5468665680581655</c:v>
                </c:pt>
                <c:pt idx="56">
                  <c:v>3.3873340796417724</c:v>
                </c:pt>
                <c:pt idx="57">
                  <c:v>4.861587238268571</c:v>
                </c:pt>
                <c:pt idx="58">
                  <c:v>2.0593283641645392</c:v>
                </c:pt>
                <c:pt idx="59">
                  <c:v>7.268531137068131</c:v>
                </c:pt>
                <c:pt idx="60">
                  <c:v>6.749308695610235</c:v>
                </c:pt>
                <c:pt idx="61">
                  <c:v>7.541403833379427</c:v>
                </c:pt>
                <c:pt idx="62">
                  <c:v>7.2051642419641855</c:v>
                </c:pt>
                <c:pt idx="63">
                  <c:v>5.9816536298567975</c:v>
                </c:pt>
                <c:pt idx="64">
                  <c:v>4.841177570436045</c:v>
                </c:pt>
                <c:pt idx="65">
                  <c:v>8.786206193961391</c:v>
                </c:pt>
                <c:pt idx="66">
                  <c:v>6.527778815380351</c:v>
                </c:pt>
                <c:pt idx="67">
                  <c:v>7.791652685701064</c:v>
                </c:pt>
                <c:pt idx="68">
                  <c:v>7.466044283673002</c:v>
                </c:pt>
                <c:pt idx="69">
                  <c:v>8.371800452217977</c:v>
                </c:pt>
                <c:pt idx="70">
                  <c:v>11.066563790971765</c:v>
                </c:pt>
                <c:pt idx="71">
                  <c:v>10.158743425716336</c:v>
                </c:pt>
                <c:pt idx="72">
                  <c:v>10.874967759107058</c:v>
                </c:pt>
                <c:pt idx="73">
                  <c:v>7.547767359145542</c:v>
                </c:pt>
                <c:pt idx="74">
                  <c:v>10.000522421001452</c:v>
                </c:pt>
                <c:pt idx="75">
                  <c:v>13.175896398689945</c:v>
                </c:pt>
                <c:pt idx="76">
                  <c:v>1.3566045220150735</c:v>
                </c:pt>
                <c:pt idx="77">
                  <c:v>5.978053798674083</c:v>
                </c:pt>
                <c:pt idx="78">
                  <c:v>6.459512625958489</c:v>
                </c:pt>
                <c:pt idx="79">
                  <c:v>14.418316831683173</c:v>
                </c:pt>
                <c:pt idx="80">
                  <c:v>14.940675996506004</c:v>
                </c:pt>
                <c:pt idx="81">
                  <c:v>6.162884927066449</c:v>
                </c:pt>
                <c:pt idx="82">
                  <c:v>10.429165527013495</c:v>
                </c:pt>
                <c:pt idx="83">
                  <c:v>7.64049943729311</c:v>
                </c:pt>
                <c:pt idx="84">
                  <c:v>10.401876949366825</c:v>
                </c:pt>
                <c:pt idx="85">
                  <c:v>5.23107220446109</c:v>
                </c:pt>
                <c:pt idx="86">
                  <c:v>5.942550643537218</c:v>
                </c:pt>
                <c:pt idx="87">
                  <c:v>3.0757082211479787</c:v>
                </c:pt>
                <c:pt idx="88">
                  <c:v>4.3593830833984635</c:v>
                </c:pt>
                <c:pt idx="89">
                  <c:v>7.3390351598203845</c:v>
                </c:pt>
                <c:pt idx="90">
                  <c:v>4.1159520292831715</c:v>
                </c:pt>
                <c:pt idx="91">
                  <c:v>7.793801873325868</c:v>
                </c:pt>
                <c:pt idx="92">
                  <c:v>4.489717823814983</c:v>
                </c:pt>
                <c:pt idx="93">
                  <c:v>5.277700717343227</c:v>
                </c:pt>
                <c:pt idx="94">
                  <c:v>14.298797870680335</c:v>
                </c:pt>
                <c:pt idx="95">
                  <c:v>8.16623136080151</c:v>
                </c:pt>
                <c:pt idx="96">
                  <c:v>10.55166772025358</c:v>
                </c:pt>
                <c:pt idx="97">
                  <c:v>12.073569534312062</c:v>
                </c:pt>
              </c:numCache>
            </c:numRef>
          </c:val>
          <c:smooth val="1"/>
        </c:ser>
        <c:marker val="1"/>
        <c:axId val="10198114"/>
        <c:axId val="65466619"/>
      </c:lineChart>
      <c:catAx>
        <c:axId val="1019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5466619"/>
        <c:crosses val="autoZero"/>
        <c:auto val="1"/>
        <c:lblOffset val="100"/>
        <c:tickLblSkip val="1"/>
        <c:noMultiLvlLbl val="0"/>
      </c:catAx>
      <c:valAx>
        <c:axId val="65466619"/>
        <c:scaling>
          <c:orientation val="minMax"/>
          <c:max val="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Tèxtil en els residus a planta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98114"/>
        <c:crossesAt val="1"/>
        <c:crossBetween val="between"/>
        <c:dispUnits/>
        <c:majorUnit val="3"/>
        <c:minorUnit val="0.16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2075"/>
          <c:w val="0.11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percentatge restes jardí i poda a planta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675"/>
          <c:w val="0.8165"/>
          <c:h val="0.80625"/>
        </c:manualLayout>
      </c:layout>
      <c:lineChart>
        <c:grouping val="standard"/>
        <c:varyColors val="0"/>
        <c:ser>
          <c:idx val="0"/>
          <c:order val="0"/>
          <c:tx>
            <c:v>Restes de jardí i podes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'Comparació RSU fossa'!$B$4:$CU$4</c:f>
              <c:strCache>
                <c:ptCount val="98"/>
                <c:pt idx="0">
                  <c:v>Setem 98</c:v>
                </c:pt>
                <c:pt idx="1">
                  <c:v>Novem 98</c:v>
                </c:pt>
                <c:pt idx="2">
                  <c:v>Maig 99</c:v>
                </c:pt>
                <c:pt idx="3">
                  <c:v>Octu 01</c:v>
                </c:pt>
                <c:pt idx="4">
                  <c:v>Juny 03</c:v>
                </c:pt>
                <c:pt idx="5">
                  <c:v>Setem 03</c:v>
                </c:pt>
                <c:pt idx="6">
                  <c:v>Març 04 (1)</c:v>
                </c:pt>
                <c:pt idx="7">
                  <c:v>Març 04 (2)</c:v>
                </c:pt>
                <c:pt idx="8">
                  <c:v>Juny 04</c:v>
                </c:pt>
                <c:pt idx="9">
                  <c:v>Setem 04 (1)</c:v>
                </c:pt>
                <c:pt idx="10">
                  <c:v>Setem 04 (2)</c:v>
                </c:pt>
                <c:pt idx="11">
                  <c:v>Octu 04</c:v>
                </c:pt>
                <c:pt idx="12">
                  <c:v>Novem 04</c:v>
                </c:pt>
                <c:pt idx="13">
                  <c:v>Desem 04</c:v>
                </c:pt>
                <c:pt idx="14">
                  <c:v>Febrer 05</c:v>
                </c:pt>
                <c:pt idx="15">
                  <c:v>Març 05</c:v>
                </c:pt>
                <c:pt idx="16">
                  <c:v>Abril 05</c:v>
                </c:pt>
                <c:pt idx="17">
                  <c:v>Juny 05</c:v>
                </c:pt>
                <c:pt idx="18">
                  <c:v>Agost 05</c:v>
                </c:pt>
                <c:pt idx="19">
                  <c:v>Setem 05</c:v>
                </c:pt>
                <c:pt idx="20">
                  <c:v>Octu 05</c:v>
                </c:pt>
                <c:pt idx="21">
                  <c:v>Novem 05</c:v>
                </c:pt>
                <c:pt idx="22">
                  <c:v>Febrer 06</c:v>
                </c:pt>
                <c:pt idx="23">
                  <c:v>Març 06</c:v>
                </c:pt>
                <c:pt idx="24">
                  <c:v>Abril 06</c:v>
                </c:pt>
                <c:pt idx="25">
                  <c:v>Maig 06</c:v>
                </c:pt>
                <c:pt idx="26">
                  <c:v>Juny 06</c:v>
                </c:pt>
                <c:pt idx="27">
                  <c:v>Juliol 06</c:v>
                </c:pt>
                <c:pt idx="28">
                  <c:v>Setem 06</c:v>
                </c:pt>
                <c:pt idx="29">
                  <c:v>Octu 06</c:v>
                </c:pt>
                <c:pt idx="30">
                  <c:v>Novem 06</c:v>
                </c:pt>
                <c:pt idx="31">
                  <c:v>Desem 06 (1)</c:v>
                </c:pt>
                <c:pt idx="32">
                  <c:v>Desem 06 (2)</c:v>
                </c:pt>
                <c:pt idx="33">
                  <c:v>Febrer 07</c:v>
                </c:pt>
                <c:pt idx="34">
                  <c:v>Març 07</c:v>
                </c:pt>
                <c:pt idx="35">
                  <c:v>Abril 07</c:v>
                </c:pt>
                <c:pt idx="36">
                  <c:v>Maig 07</c:v>
                </c:pt>
                <c:pt idx="37">
                  <c:v>Juny 07</c:v>
                </c:pt>
                <c:pt idx="38">
                  <c:v>Juliol 07</c:v>
                </c:pt>
                <c:pt idx="39">
                  <c:v>Setem 07</c:v>
                </c:pt>
                <c:pt idx="40">
                  <c:v>Octu 07</c:v>
                </c:pt>
                <c:pt idx="41">
                  <c:v>Desem 07</c:v>
                </c:pt>
                <c:pt idx="42">
                  <c:v>Gener 08</c:v>
                </c:pt>
                <c:pt idx="43">
                  <c:v>Febrer08</c:v>
                </c:pt>
                <c:pt idx="44">
                  <c:v>Març 08</c:v>
                </c:pt>
                <c:pt idx="45">
                  <c:v>Abril 08</c:v>
                </c:pt>
                <c:pt idx="46">
                  <c:v>Maig 08</c:v>
                </c:pt>
                <c:pt idx="47">
                  <c:v>Juny 08</c:v>
                </c:pt>
                <c:pt idx="48">
                  <c:v>Juliol 08</c:v>
                </c:pt>
                <c:pt idx="49">
                  <c:v>Agost 08</c:v>
                </c:pt>
                <c:pt idx="50">
                  <c:v>Setem 08</c:v>
                </c:pt>
                <c:pt idx="51">
                  <c:v>Octu 08</c:v>
                </c:pt>
                <c:pt idx="52">
                  <c:v>Novem 08</c:v>
                </c:pt>
                <c:pt idx="53">
                  <c:v>Desem 08</c:v>
                </c:pt>
                <c:pt idx="54">
                  <c:v>Gener 09</c:v>
                </c:pt>
                <c:pt idx="55">
                  <c:v>Febrer 09</c:v>
                </c:pt>
                <c:pt idx="56">
                  <c:v>Març 09</c:v>
                </c:pt>
                <c:pt idx="57">
                  <c:v>Abril 09</c:v>
                </c:pt>
                <c:pt idx="58">
                  <c:v>Maig 09</c:v>
                </c:pt>
                <c:pt idx="59">
                  <c:v>Juny 09</c:v>
                </c:pt>
                <c:pt idx="60">
                  <c:v>Juliol 09</c:v>
                </c:pt>
                <c:pt idx="61">
                  <c:v>Agost 09</c:v>
                </c:pt>
                <c:pt idx="62">
                  <c:v>Setem 09</c:v>
                </c:pt>
                <c:pt idx="63">
                  <c:v>Octu 09</c:v>
                </c:pt>
                <c:pt idx="64">
                  <c:v>Novem 09</c:v>
                </c:pt>
                <c:pt idx="65">
                  <c:v>Desem 09</c:v>
                </c:pt>
                <c:pt idx="66">
                  <c:v>Febrer 10</c:v>
                </c:pt>
                <c:pt idx="67">
                  <c:v>Març 10</c:v>
                </c:pt>
                <c:pt idx="68">
                  <c:v>Abril 10</c:v>
                </c:pt>
                <c:pt idx="69">
                  <c:v>Maig 10</c:v>
                </c:pt>
                <c:pt idx="70">
                  <c:v>Juny 10</c:v>
                </c:pt>
                <c:pt idx="71">
                  <c:v>Juliol 10</c:v>
                </c:pt>
                <c:pt idx="72">
                  <c:v>Setem 10</c:v>
                </c:pt>
                <c:pt idx="73">
                  <c:v>Octubre 10</c:v>
                </c:pt>
                <c:pt idx="74">
                  <c:v>Novem 10</c:v>
                </c:pt>
                <c:pt idx="75">
                  <c:v>Desem 10</c:v>
                </c:pt>
                <c:pt idx="76">
                  <c:v>Febrer 11</c:v>
                </c:pt>
                <c:pt idx="77">
                  <c:v>Març 11</c:v>
                </c:pt>
                <c:pt idx="78">
                  <c:v>Abril 11</c:v>
                </c:pt>
                <c:pt idx="79">
                  <c:v>Maig 11</c:v>
                </c:pt>
                <c:pt idx="80">
                  <c:v>Juliol 11</c:v>
                </c:pt>
                <c:pt idx="81">
                  <c:v>Agost 11</c:v>
                </c:pt>
                <c:pt idx="82">
                  <c:v>Setem 11</c:v>
                </c:pt>
                <c:pt idx="83">
                  <c:v>Octubre 11</c:v>
                </c:pt>
                <c:pt idx="84">
                  <c:v>Novem 11</c:v>
                </c:pt>
                <c:pt idx="85">
                  <c:v>Desem 11</c:v>
                </c:pt>
                <c:pt idx="86">
                  <c:v>Gener 12</c:v>
                </c:pt>
                <c:pt idx="87">
                  <c:v>Febrer 12</c:v>
                </c:pt>
                <c:pt idx="88">
                  <c:v>Març 12</c:v>
                </c:pt>
                <c:pt idx="89">
                  <c:v>Abril 12</c:v>
                </c:pt>
                <c:pt idx="90">
                  <c:v>Maig 12</c:v>
                </c:pt>
                <c:pt idx="91">
                  <c:v>Juny 12</c:v>
                </c:pt>
                <c:pt idx="92">
                  <c:v>Juliol 12</c:v>
                </c:pt>
                <c:pt idx="93">
                  <c:v>Agost 12</c:v>
                </c:pt>
                <c:pt idx="94">
                  <c:v>Setem 12</c:v>
                </c:pt>
                <c:pt idx="95">
                  <c:v>Octubre 12</c:v>
                </c:pt>
                <c:pt idx="96">
                  <c:v>Novem 12</c:v>
                </c:pt>
                <c:pt idx="97">
                  <c:v>Desem 12</c:v>
                </c:pt>
              </c:strCache>
            </c:strRef>
          </c:cat>
          <c:val>
            <c:numRef>
              <c:f>'Comparació RSU fossa'!$B$19:$CU$19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5.5435145048349455</c:v>
                </c:pt>
                <c:pt idx="4">
                  <c:v>0.30289568272686884</c:v>
                </c:pt>
                <c:pt idx="5">
                  <c:v>5.275894959397817</c:v>
                </c:pt>
                <c:pt idx="6">
                  <c:v>15.161123422965852</c:v>
                </c:pt>
                <c:pt idx="7">
                  <c:v>8.332007744962178</c:v>
                </c:pt>
                <c:pt idx="8">
                  <c:v>17.693164635786015</c:v>
                </c:pt>
                <c:pt idx="9">
                  <c:v>9.126868162804291</c:v>
                </c:pt>
                <c:pt idx="10">
                  <c:v>11.410993569489522</c:v>
                </c:pt>
                <c:pt idx="11">
                  <c:v>9.258346152463131</c:v>
                </c:pt>
                <c:pt idx="12">
                  <c:v>10.797467312973936</c:v>
                </c:pt>
                <c:pt idx="13">
                  <c:v>5.28449666854559</c:v>
                </c:pt>
                <c:pt idx="14">
                  <c:v>12.44481518989557</c:v>
                </c:pt>
                <c:pt idx="15">
                  <c:v>24.550439828998133</c:v>
                </c:pt>
                <c:pt idx="16">
                  <c:v>32.60750721202814</c:v>
                </c:pt>
                <c:pt idx="17">
                  <c:v>19.444385318306853</c:v>
                </c:pt>
                <c:pt idx="18">
                  <c:v>53.37528774165023</c:v>
                </c:pt>
                <c:pt idx="19">
                  <c:v>13.311395455605222</c:v>
                </c:pt>
                <c:pt idx="20">
                  <c:v>9.62950587545312</c:v>
                </c:pt>
                <c:pt idx="21">
                  <c:v>21.863224003242873</c:v>
                </c:pt>
                <c:pt idx="22">
                  <c:v>1.9897055659019964</c:v>
                </c:pt>
                <c:pt idx="23">
                  <c:v>28.380630980988535</c:v>
                </c:pt>
                <c:pt idx="24">
                  <c:v>13.268388197571754</c:v>
                </c:pt>
                <c:pt idx="25">
                  <c:v>26.140941009905184</c:v>
                </c:pt>
                <c:pt idx="26">
                  <c:v>31.74313064618583</c:v>
                </c:pt>
                <c:pt idx="27">
                  <c:v>18.628253884951764</c:v>
                </c:pt>
                <c:pt idx="28">
                  <c:v>12.656569022016757</c:v>
                </c:pt>
                <c:pt idx="29">
                  <c:v>18.52808310154062</c:v>
                </c:pt>
                <c:pt idx="30">
                  <c:v>19.335287343363145</c:v>
                </c:pt>
                <c:pt idx="31">
                  <c:v>13.185906199261217</c:v>
                </c:pt>
                <c:pt idx="32">
                  <c:v>7.337852217496123</c:v>
                </c:pt>
                <c:pt idx="33">
                  <c:v>4.343330384414965</c:v>
                </c:pt>
                <c:pt idx="34">
                  <c:v>3.4352832889248592</c:v>
                </c:pt>
                <c:pt idx="35">
                  <c:v>9.581149489161964</c:v>
                </c:pt>
                <c:pt idx="36">
                  <c:v>15.024955545122772</c:v>
                </c:pt>
                <c:pt idx="37">
                  <c:v>11.461203228892943</c:v>
                </c:pt>
                <c:pt idx="38">
                  <c:v>9.525785774674521</c:v>
                </c:pt>
                <c:pt idx="39">
                  <c:v>7.838320693475417</c:v>
                </c:pt>
                <c:pt idx="40">
                  <c:v>18.21541880804954</c:v>
                </c:pt>
                <c:pt idx="41">
                  <c:v>4.915146094076049</c:v>
                </c:pt>
                <c:pt idx="42">
                  <c:v>2.841664336921085</c:v>
                </c:pt>
                <c:pt idx="43">
                  <c:v>10.892113767996713</c:v>
                </c:pt>
                <c:pt idx="44">
                  <c:v>3.663898316710332</c:v>
                </c:pt>
                <c:pt idx="45">
                  <c:v>9.882342719905841</c:v>
                </c:pt>
                <c:pt idx="46">
                  <c:v>15.064640829947736</c:v>
                </c:pt>
                <c:pt idx="47">
                  <c:v>14.857212723706517</c:v>
                </c:pt>
                <c:pt idx="48">
                  <c:v>4.707532628681321</c:v>
                </c:pt>
                <c:pt idx="49">
                  <c:v>9.073119331652428</c:v>
                </c:pt>
                <c:pt idx="50">
                  <c:v>21.153103361935614</c:v>
                </c:pt>
                <c:pt idx="51">
                  <c:v>23.887211283789497</c:v>
                </c:pt>
                <c:pt idx="52">
                  <c:v>2.5974814754828524</c:v>
                </c:pt>
                <c:pt idx="53">
                  <c:v>2.8273619736127253</c:v>
                </c:pt>
                <c:pt idx="54">
                  <c:v>27.324831520739195</c:v>
                </c:pt>
                <c:pt idx="55">
                  <c:v>18.46273544535123</c:v>
                </c:pt>
                <c:pt idx="56">
                  <c:v>28.146702915933687</c:v>
                </c:pt>
                <c:pt idx="57">
                  <c:v>13.964930724364272</c:v>
                </c:pt>
                <c:pt idx="58">
                  <c:v>12.155665528552703</c:v>
                </c:pt>
                <c:pt idx="59">
                  <c:v>16.750055118393966</c:v>
                </c:pt>
                <c:pt idx="60">
                  <c:v>14.37344347173769</c:v>
                </c:pt>
                <c:pt idx="61">
                  <c:v>22.84730733818519</c:v>
                </c:pt>
                <c:pt idx="62">
                  <c:v>14.494635582882855</c:v>
                </c:pt>
                <c:pt idx="63">
                  <c:v>15.717630689613987</c:v>
                </c:pt>
                <c:pt idx="64">
                  <c:v>24.011566808298294</c:v>
                </c:pt>
                <c:pt idx="65">
                  <c:v>21.097443798369987</c:v>
                </c:pt>
                <c:pt idx="66">
                  <c:v>9.382517149901375</c:v>
                </c:pt>
                <c:pt idx="67">
                  <c:v>8.752029869156726</c:v>
                </c:pt>
                <c:pt idx="68">
                  <c:v>7.555889733298143</c:v>
                </c:pt>
                <c:pt idx="69">
                  <c:v>10.735870732923349</c:v>
                </c:pt>
                <c:pt idx="70">
                  <c:v>8.92609910715303</c:v>
                </c:pt>
                <c:pt idx="71">
                  <c:v>8.159987609699973</c:v>
                </c:pt>
                <c:pt idx="72">
                  <c:v>10.235605302469601</c:v>
                </c:pt>
                <c:pt idx="73">
                  <c:v>9.441330158105492</c:v>
                </c:pt>
                <c:pt idx="74">
                  <c:v>21.439210172803147</c:v>
                </c:pt>
                <c:pt idx="75">
                  <c:v>7.173931982064676</c:v>
                </c:pt>
                <c:pt idx="76">
                  <c:v>0.8925029750099168</c:v>
                </c:pt>
                <c:pt idx="77">
                  <c:v>8.717518860016762</c:v>
                </c:pt>
                <c:pt idx="78">
                  <c:v>10.482155044361475</c:v>
                </c:pt>
                <c:pt idx="79">
                  <c:v>19.979888613861387</c:v>
                </c:pt>
                <c:pt idx="80">
                  <c:v>35.97944044775372</c:v>
                </c:pt>
                <c:pt idx="81">
                  <c:v>38.55348460291734</c:v>
                </c:pt>
                <c:pt idx="82">
                  <c:v>14.813557970153242</c:v>
                </c:pt>
                <c:pt idx="83">
                  <c:v>8.454015444058122</c:v>
                </c:pt>
                <c:pt idx="84">
                  <c:v>4.047958765464687</c:v>
                </c:pt>
                <c:pt idx="85">
                  <c:v>1.9511753294860112</c:v>
                </c:pt>
                <c:pt idx="86">
                  <c:v>6.215737789586096</c:v>
                </c:pt>
                <c:pt idx="87">
                  <c:v>11.071064995512469</c:v>
                </c:pt>
                <c:pt idx="88">
                  <c:v>15.383352372078992</c:v>
                </c:pt>
                <c:pt idx="89">
                  <c:v>17.43697258245247</c:v>
                </c:pt>
                <c:pt idx="90">
                  <c:v>16.923466422467836</c:v>
                </c:pt>
                <c:pt idx="91">
                  <c:v>20.761317023772747</c:v>
                </c:pt>
                <c:pt idx="92">
                  <c:v>21.123915349396565</c:v>
                </c:pt>
                <c:pt idx="93">
                  <c:v>12.462364469922306</c:v>
                </c:pt>
                <c:pt idx="94">
                  <c:v>16.10073286097191</c:v>
                </c:pt>
                <c:pt idx="95">
                  <c:v>8.718912197569928</c:v>
                </c:pt>
                <c:pt idx="96">
                  <c:v>13.299276883419765</c:v>
                </c:pt>
                <c:pt idx="97">
                  <c:v>29.589399583581944</c:v>
                </c:pt>
              </c:numCache>
            </c:numRef>
          </c:val>
          <c:smooth val="1"/>
        </c:ser>
        <c:marker val="1"/>
        <c:axId val="45759680"/>
        <c:axId val="58004929"/>
      </c:lineChart>
      <c:catAx>
        <c:axId val="4575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8004929"/>
        <c:crosses val="autoZero"/>
        <c:auto val="1"/>
        <c:lblOffset val="100"/>
        <c:tickLblSkip val="1"/>
        <c:noMultiLvlLbl val="0"/>
      </c:catAx>
      <c:valAx>
        <c:axId val="58004929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Restes jardí i poda en els residus a planta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9680"/>
        <c:crossesAt val="1"/>
        <c:crossBetween val="between"/>
        <c:dispUnits/>
        <c:majorUnit val="5"/>
        <c:minorUnit val="0.16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4425"/>
          <c:w val="0.110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7251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13</xdr:col>
      <xdr:colOff>990600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6153150"/>
        <a:ext cx="10715625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13</xdr:col>
      <xdr:colOff>990600</xdr:colOff>
      <xdr:row>114</xdr:row>
      <xdr:rowOff>0</xdr:rowOff>
    </xdr:to>
    <xdr:graphicFrame>
      <xdr:nvGraphicFramePr>
        <xdr:cNvPr id="3" name="Chart 3"/>
        <xdr:cNvGraphicFramePr/>
      </xdr:nvGraphicFramePr>
      <xdr:xfrm>
        <a:off x="0" y="12306300"/>
        <a:ext cx="10715625" cy="615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13</xdr:col>
      <xdr:colOff>990600</xdr:colOff>
      <xdr:row>152</xdr:row>
      <xdr:rowOff>0</xdr:rowOff>
    </xdr:to>
    <xdr:graphicFrame>
      <xdr:nvGraphicFramePr>
        <xdr:cNvPr id="4" name="Chart 4"/>
        <xdr:cNvGraphicFramePr/>
      </xdr:nvGraphicFramePr>
      <xdr:xfrm>
        <a:off x="0" y="18459450"/>
        <a:ext cx="10715625" cy="615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190</xdr:row>
      <xdr:rowOff>0</xdr:rowOff>
    </xdr:from>
    <xdr:to>
      <xdr:col>14</xdr:col>
      <xdr:colOff>0</xdr:colOff>
      <xdr:row>228</xdr:row>
      <xdr:rowOff>0</xdr:rowOff>
    </xdr:to>
    <xdr:graphicFrame>
      <xdr:nvGraphicFramePr>
        <xdr:cNvPr id="5" name="Chart 5"/>
        <xdr:cNvGraphicFramePr/>
      </xdr:nvGraphicFramePr>
      <xdr:xfrm>
        <a:off x="0" y="30765750"/>
        <a:ext cx="10725150" cy="615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228</xdr:row>
      <xdr:rowOff>19050</xdr:rowOff>
    </xdr:from>
    <xdr:to>
      <xdr:col>14</xdr:col>
      <xdr:colOff>0</xdr:colOff>
      <xdr:row>266</xdr:row>
      <xdr:rowOff>19050</xdr:rowOff>
    </xdr:to>
    <xdr:graphicFrame>
      <xdr:nvGraphicFramePr>
        <xdr:cNvPr id="6" name="Chart 6"/>
        <xdr:cNvGraphicFramePr/>
      </xdr:nvGraphicFramePr>
      <xdr:xfrm>
        <a:off x="0" y="36937950"/>
        <a:ext cx="10725150" cy="615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13</xdr:col>
      <xdr:colOff>990600</xdr:colOff>
      <xdr:row>190</xdr:row>
      <xdr:rowOff>0</xdr:rowOff>
    </xdr:to>
    <xdr:graphicFrame>
      <xdr:nvGraphicFramePr>
        <xdr:cNvPr id="7" name="Chart 7"/>
        <xdr:cNvGraphicFramePr/>
      </xdr:nvGraphicFramePr>
      <xdr:xfrm>
        <a:off x="0" y="24612600"/>
        <a:ext cx="10715625" cy="615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34"/>
  <sheetViews>
    <sheetView tabSelected="1" workbookViewId="0" topLeftCell="A2">
      <selection activeCell="GP19" sqref="GP19"/>
    </sheetView>
  </sheetViews>
  <sheetFormatPr defaultColWidth="11.421875" defaultRowHeight="12.75"/>
  <cols>
    <col min="1" max="1" width="21.7109375" style="2" customWidth="1"/>
    <col min="2" max="53" width="6.57421875" style="2" customWidth="1"/>
    <col min="54" max="99" width="7.7109375" style="2" customWidth="1"/>
    <col min="100" max="100" width="16.421875" style="2" bestFit="1" customWidth="1"/>
    <col min="101" max="16384" width="11.421875" style="2" customWidth="1"/>
  </cols>
  <sheetData>
    <row r="1" ht="16.5" customHeight="1">
      <c r="A1" s="1" t="s">
        <v>92</v>
      </c>
    </row>
    <row r="2" ht="16.5" customHeight="1">
      <c r="A2" s="1"/>
    </row>
    <row r="3" spans="1:100" s="11" customFormat="1" ht="16.5" customHeight="1">
      <c r="A3" s="86"/>
      <c r="B3" s="87" t="s">
        <v>187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9"/>
      <c r="CV3" s="93"/>
    </row>
    <row r="4" spans="1:99" s="11" customFormat="1" ht="16.5" customHeight="1">
      <c r="A4" s="12" t="s">
        <v>31</v>
      </c>
      <c r="B4" s="44" t="s">
        <v>81</v>
      </c>
      <c r="C4" s="44" t="s">
        <v>90</v>
      </c>
      <c r="D4" s="44" t="s">
        <v>91</v>
      </c>
      <c r="E4" s="45" t="s">
        <v>82</v>
      </c>
      <c r="F4" s="44" t="s">
        <v>80</v>
      </c>
      <c r="G4" s="44" t="s">
        <v>83</v>
      </c>
      <c r="H4" s="44" t="s">
        <v>72</v>
      </c>
      <c r="I4" s="44" t="s">
        <v>73</v>
      </c>
      <c r="J4" s="44" t="s">
        <v>74</v>
      </c>
      <c r="K4" s="44" t="s">
        <v>84</v>
      </c>
      <c r="L4" s="46" t="s">
        <v>85</v>
      </c>
      <c r="M4" s="47" t="s">
        <v>86</v>
      </c>
      <c r="N4" s="46" t="s">
        <v>87</v>
      </c>
      <c r="O4" s="48" t="s">
        <v>88</v>
      </c>
      <c r="P4" s="48" t="s">
        <v>102</v>
      </c>
      <c r="Q4" s="48" t="s">
        <v>101</v>
      </c>
      <c r="R4" s="48" t="s">
        <v>103</v>
      </c>
      <c r="S4" s="48" t="s">
        <v>112</v>
      </c>
      <c r="T4" s="49" t="s">
        <v>122</v>
      </c>
      <c r="U4" s="48" t="s">
        <v>116</v>
      </c>
      <c r="V4" s="49" t="s">
        <v>127</v>
      </c>
      <c r="W4" s="49" t="s">
        <v>132</v>
      </c>
      <c r="X4" s="49" t="s">
        <v>186</v>
      </c>
      <c r="Y4" s="49" t="s">
        <v>140</v>
      </c>
      <c r="Z4" s="49" t="s">
        <v>144</v>
      </c>
      <c r="AA4" s="49" t="s">
        <v>148</v>
      </c>
      <c r="AB4" s="49" t="s">
        <v>153</v>
      </c>
      <c r="AC4" s="49" t="s">
        <v>157</v>
      </c>
      <c r="AD4" s="49" t="s">
        <v>161</v>
      </c>
      <c r="AE4" s="49" t="s">
        <v>181</v>
      </c>
      <c r="AF4" s="49" t="s">
        <v>182</v>
      </c>
      <c r="AG4" s="49" t="s">
        <v>184</v>
      </c>
      <c r="AH4" s="49" t="s">
        <v>185</v>
      </c>
      <c r="AI4" s="49" t="s">
        <v>183</v>
      </c>
      <c r="AJ4" s="49" t="s">
        <v>192</v>
      </c>
      <c r="AK4" s="49" t="s">
        <v>195</v>
      </c>
      <c r="AL4" s="49" t="s">
        <v>198</v>
      </c>
      <c r="AM4" s="49" t="s">
        <v>205</v>
      </c>
      <c r="AN4" s="49" t="s">
        <v>210</v>
      </c>
      <c r="AO4" s="49" t="s">
        <v>215</v>
      </c>
      <c r="AP4" s="49" t="s">
        <v>220</v>
      </c>
      <c r="AQ4" s="49" t="s">
        <v>224</v>
      </c>
      <c r="AR4" s="49" t="s">
        <v>252</v>
      </c>
      <c r="AS4" s="49" t="s">
        <v>228</v>
      </c>
      <c r="AT4" s="49" t="s">
        <v>232</v>
      </c>
      <c r="AU4" s="49" t="s">
        <v>236</v>
      </c>
      <c r="AV4" s="49" t="s">
        <v>240</v>
      </c>
      <c r="AW4" s="49" t="s">
        <v>244</v>
      </c>
      <c r="AX4" s="49" t="s">
        <v>245</v>
      </c>
      <c r="AY4" s="49" t="s">
        <v>256</v>
      </c>
      <c r="AZ4" s="49" t="s">
        <v>260</v>
      </c>
      <c r="BA4" s="49" t="s">
        <v>264</v>
      </c>
      <c r="BB4" s="49" t="s">
        <v>268</v>
      </c>
      <c r="BC4" s="49" t="s">
        <v>272</v>
      </c>
      <c r="BD4" s="49" t="s">
        <v>276</v>
      </c>
      <c r="BE4" s="49" t="s">
        <v>280</v>
      </c>
      <c r="BF4" s="49" t="s">
        <v>284</v>
      </c>
      <c r="BG4" s="49" t="s">
        <v>288</v>
      </c>
      <c r="BH4" s="49" t="s">
        <v>292</v>
      </c>
      <c r="BI4" s="49" t="s">
        <v>296</v>
      </c>
      <c r="BJ4" s="49" t="s">
        <v>300</v>
      </c>
      <c r="BK4" s="49" t="s">
        <v>304</v>
      </c>
      <c r="BL4" s="49" t="s">
        <v>308</v>
      </c>
      <c r="BM4" s="49" t="s">
        <v>312</v>
      </c>
      <c r="BN4" s="49" t="s">
        <v>316</v>
      </c>
      <c r="BO4" s="49" t="s">
        <v>322</v>
      </c>
      <c r="BP4" s="49" t="s">
        <v>328</v>
      </c>
      <c r="BQ4" s="49" t="s">
        <v>332</v>
      </c>
      <c r="BR4" s="49" t="s">
        <v>339</v>
      </c>
      <c r="BS4" s="49" t="s">
        <v>340</v>
      </c>
      <c r="BT4" s="49" t="s">
        <v>344</v>
      </c>
      <c r="BU4" s="49" t="s">
        <v>348</v>
      </c>
      <c r="BV4" s="49" t="s">
        <v>355</v>
      </c>
      <c r="BW4" s="49" t="s">
        <v>356</v>
      </c>
      <c r="BX4" s="49" t="s">
        <v>360</v>
      </c>
      <c r="BY4" s="49" t="s">
        <v>364</v>
      </c>
      <c r="BZ4" s="49" t="s">
        <v>366</v>
      </c>
      <c r="CA4" s="49" t="s">
        <v>369</v>
      </c>
      <c r="CB4" s="49" t="s">
        <v>371</v>
      </c>
      <c r="CC4" s="49" t="s">
        <v>373</v>
      </c>
      <c r="CD4" s="49" t="s">
        <v>377</v>
      </c>
      <c r="CE4" s="49" t="s">
        <v>383</v>
      </c>
      <c r="CF4" s="49" t="s">
        <v>388</v>
      </c>
      <c r="CG4" s="49" t="s">
        <v>392</v>
      </c>
      <c r="CH4" s="49" t="s">
        <v>396</v>
      </c>
      <c r="CI4" s="49" t="s">
        <v>400</v>
      </c>
      <c r="CJ4" s="49" t="s">
        <v>404</v>
      </c>
      <c r="CK4" s="49" t="s">
        <v>408</v>
      </c>
      <c r="CL4" s="49" t="s">
        <v>412</v>
      </c>
      <c r="CM4" s="49" t="s">
        <v>416</v>
      </c>
      <c r="CN4" s="49" t="s">
        <v>420</v>
      </c>
      <c r="CO4" s="49" t="s">
        <v>424</v>
      </c>
      <c r="CP4" s="49" t="s">
        <v>428</v>
      </c>
      <c r="CQ4" s="49" t="s">
        <v>432</v>
      </c>
      <c r="CR4" s="49" t="s">
        <v>436</v>
      </c>
      <c r="CS4" s="49" t="s">
        <v>440</v>
      </c>
      <c r="CT4" s="49" t="s">
        <v>444</v>
      </c>
      <c r="CU4" s="49" t="s">
        <v>448</v>
      </c>
    </row>
    <row r="5" spans="1:99" s="11" customFormat="1" ht="16.5" customHeight="1">
      <c r="A5" s="14"/>
      <c r="B5" s="15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 t="s">
        <v>29</v>
      </c>
      <c r="I5" s="15" t="s">
        <v>29</v>
      </c>
      <c r="J5" s="15" t="s">
        <v>29</v>
      </c>
      <c r="K5" s="15" t="s">
        <v>29</v>
      </c>
      <c r="L5" s="15" t="s">
        <v>29</v>
      </c>
      <c r="M5" s="39" t="s">
        <v>29</v>
      </c>
      <c r="N5" s="39" t="s">
        <v>29</v>
      </c>
      <c r="O5" s="39" t="s">
        <v>29</v>
      </c>
      <c r="P5" s="39" t="s">
        <v>29</v>
      </c>
      <c r="Q5" s="39" t="s">
        <v>29</v>
      </c>
      <c r="R5" s="39" t="s">
        <v>29</v>
      </c>
      <c r="S5" s="39" t="s">
        <v>29</v>
      </c>
      <c r="T5" s="39" t="s">
        <v>29</v>
      </c>
      <c r="U5" s="39" t="s">
        <v>29</v>
      </c>
      <c r="V5" s="39" t="s">
        <v>29</v>
      </c>
      <c r="W5" s="39" t="s">
        <v>29</v>
      </c>
      <c r="X5" s="39" t="s">
        <v>29</v>
      </c>
      <c r="Y5" s="39" t="s">
        <v>29</v>
      </c>
      <c r="Z5" s="39" t="s">
        <v>29</v>
      </c>
      <c r="AA5" s="39" t="s">
        <v>29</v>
      </c>
      <c r="AB5" s="39" t="s">
        <v>29</v>
      </c>
      <c r="AC5" s="39" t="s">
        <v>29</v>
      </c>
      <c r="AD5" s="39" t="s">
        <v>29</v>
      </c>
      <c r="AE5" s="39" t="s">
        <v>29</v>
      </c>
      <c r="AF5" s="39" t="s">
        <v>29</v>
      </c>
      <c r="AG5" s="39" t="s">
        <v>29</v>
      </c>
      <c r="AH5" s="39" t="s">
        <v>29</v>
      </c>
      <c r="AI5" s="39" t="s">
        <v>29</v>
      </c>
      <c r="AJ5" s="39" t="s">
        <v>29</v>
      </c>
      <c r="AK5" s="39" t="s">
        <v>29</v>
      </c>
      <c r="AL5" s="39" t="s">
        <v>29</v>
      </c>
      <c r="AM5" s="39" t="s">
        <v>29</v>
      </c>
      <c r="AN5" s="39" t="s">
        <v>29</v>
      </c>
      <c r="AO5" s="39" t="s">
        <v>29</v>
      </c>
      <c r="AP5" s="39" t="s">
        <v>29</v>
      </c>
      <c r="AQ5" s="39" t="s">
        <v>29</v>
      </c>
      <c r="AR5" s="39" t="s">
        <v>29</v>
      </c>
      <c r="AS5" s="39" t="s">
        <v>29</v>
      </c>
      <c r="AT5" s="39" t="s">
        <v>29</v>
      </c>
      <c r="AU5" s="39" t="s">
        <v>29</v>
      </c>
      <c r="AV5" s="39" t="s">
        <v>29</v>
      </c>
      <c r="AW5" s="39" t="s">
        <v>29</v>
      </c>
      <c r="AX5" s="39" t="s">
        <v>29</v>
      </c>
      <c r="AY5" s="39" t="s">
        <v>29</v>
      </c>
      <c r="AZ5" s="39" t="s">
        <v>29</v>
      </c>
      <c r="BA5" s="39" t="s">
        <v>29</v>
      </c>
      <c r="BB5" s="39" t="s">
        <v>29</v>
      </c>
      <c r="BC5" s="39" t="s">
        <v>29</v>
      </c>
      <c r="BD5" s="39" t="s">
        <v>29</v>
      </c>
      <c r="BE5" s="39" t="s">
        <v>29</v>
      </c>
      <c r="BF5" s="39" t="s">
        <v>29</v>
      </c>
      <c r="BG5" s="39" t="s">
        <v>29</v>
      </c>
      <c r="BH5" s="39" t="s">
        <v>29</v>
      </c>
      <c r="BI5" s="39" t="s">
        <v>29</v>
      </c>
      <c r="BJ5" s="39" t="s">
        <v>29</v>
      </c>
      <c r="BK5" s="39" t="s">
        <v>29</v>
      </c>
      <c r="BL5" s="39" t="s">
        <v>29</v>
      </c>
      <c r="BM5" s="39" t="s">
        <v>29</v>
      </c>
      <c r="BN5" s="39" t="s">
        <v>29</v>
      </c>
      <c r="BO5" s="39" t="s">
        <v>29</v>
      </c>
      <c r="BP5" s="39" t="s">
        <v>29</v>
      </c>
      <c r="BQ5" s="39" t="s">
        <v>29</v>
      </c>
      <c r="BR5" s="39" t="s">
        <v>29</v>
      </c>
      <c r="BS5" s="39" t="s">
        <v>29</v>
      </c>
      <c r="BT5" s="39" t="s">
        <v>29</v>
      </c>
      <c r="BU5" s="39" t="s">
        <v>29</v>
      </c>
      <c r="BV5" s="39" t="s">
        <v>29</v>
      </c>
      <c r="BW5" s="39" t="s">
        <v>29</v>
      </c>
      <c r="BX5" s="39" t="s">
        <v>29</v>
      </c>
      <c r="BY5" s="39" t="s">
        <v>29</v>
      </c>
      <c r="BZ5" s="39" t="s">
        <v>29</v>
      </c>
      <c r="CA5" s="39" t="s">
        <v>29</v>
      </c>
      <c r="CB5" s="39" t="s">
        <v>29</v>
      </c>
      <c r="CC5" s="39" t="s">
        <v>29</v>
      </c>
      <c r="CD5" s="39" t="s">
        <v>29</v>
      </c>
      <c r="CE5" s="39" t="s">
        <v>29</v>
      </c>
      <c r="CF5" s="39" t="s">
        <v>29</v>
      </c>
      <c r="CG5" s="39" t="s">
        <v>29</v>
      </c>
      <c r="CH5" s="39" t="s">
        <v>29</v>
      </c>
      <c r="CI5" s="39" t="s">
        <v>29</v>
      </c>
      <c r="CJ5" s="39" t="s">
        <v>29</v>
      </c>
      <c r="CK5" s="39" t="s">
        <v>29</v>
      </c>
      <c r="CL5" s="39" t="s">
        <v>29</v>
      </c>
      <c r="CM5" s="39" t="s">
        <v>29</v>
      </c>
      <c r="CN5" s="39" t="s">
        <v>29</v>
      </c>
      <c r="CO5" s="39" t="s">
        <v>29</v>
      </c>
      <c r="CP5" s="39" t="s">
        <v>29</v>
      </c>
      <c r="CQ5" s="39" t="s">
        <v>29</v>
      </c>
      <c r="CR5" s="39" t="s">
        <v>29</v>
      </c>
      <c r="CS5" s="39" t="s">
        <v>29</v>
      </c>
      <c r="CT5" s="39" t="s">
        <v>29</v>
      </c>
      <c r="CU5" s="39" t="s">
        <v>29</v>
      </c>
    </row>
    <row r="6" spans="1:99" ht="16.5" customHeight="1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</row>
    <row r="7" spans="1:99" s="18" customFormat="1" ht="16.5" customHeight="1">
      <c r="A7" s="40" t="s">
        <v>0</v>
      </c>
      <c r="B7" s="16">
        <f>'RSU fossa setembre 98'!F7</f>
        <v>0.8833278578050103</v>
      </c>
      <c r="C7" s="16">
        <v>1.9</v>
      </c>
      <c r="D7" s="16">
        <v>2.29</v>
      </c>
      <c r="E7" s="16">
        <f>'RSU fossa octubre 01'!D7</f>
        <v>1.8672890963654554</v>
      </c>
      <c r="F7" s="16">
        <f>'RSU fossa juny 03'!F7</f>
        <v>2.1517957473624683</v>
      </c>
      <c r="G7" s="16">
        <f>'RSU fossa setembre 03'!H7</f>
        <v>1.7109970159877468</v>
      </c>
      <c r="H7" s="16">
        <f>'RSU fossa març 04 (1)'!H7</f>
        <v>0.8807401305139443</v>
      </c>
      <c r="I7" s="16">
        <f>'RSU fossa març 04 (2)'!H7</f>
        <v>0.9129729352745412</v>
      </c>
      <c r="J7" s="16">
        <f>'RSU fossa juny 04'!H7</f>
        <v>0.5546445634790129</v>
      </c>
      <c r="K7" s="16">
        <f>'RSU fossa setembre 04 (1)'!H7</f>
        <v>0.8843960900334737</v>
      </c>
      <c r="L7" s="16">
        <f>'RSU fossa setembre 04 (2)'!H7</f>
        <v>0.6149557195009229</v>
      </c>
      <c r="M7" s="16">
        <f>'RSU fossa octubre 04'!H7</f>
        <v>0.2818534440359867</v>
      </c>
      <c r="N7" s="16">
        <f>'RSU fossa novembre 04'!H7</f>
        <v>0.5487997372568928</v>
      </c>
      <c r="O7" s="16">
        <f>'RSU fossa desembre 04'!H7</f>
        <v>0.8627821892288869</v>
      </c>
      <c r="P7" s="16">
        <f>'RSU fossa febrer 05'!H7</f>
        <v>0.563721123089116</v>
      </c>
      <c r="Q7" s="16">
        <f>'RSU fossa març 05'!H7</f>
        <v>0.4856659648110342</v>
      </c>
      <c r="R7" s="16">
        <f>'RSU fossa abril 05'!H7</f>
        <v>0.993074410430383</v>
      </c>
      <c r="S7" s="16">
        <f>'RSU fossa juny 05'!H7</f>
        <v>0.9156367721066182</v>
      </c>
      <c r="T7" s="16">
        <f>'RSU fossa agost 05'!H7</f>
        <v>0.5236244936790704</v>
      </c>
      <c r="U7" s="16">
        <f>'RSU fossa setembre 05'!H7</f>
        <v>0.7957468932335301</v>
      </c>
      <c r="V7" s="16">
        <f>'RSU fossa octubre 05'!H7</f>
        <v>0.9851587562373806</v>
      </c>
      <c r="W7" s="16">
        <v>1.340249511383799</v>
      </c>
      <c r="X7" s="16">
        <v>1.5334199207698296</v>
      </c>
      <c r="Y7" s="16">
        <v>0.7127355537239333</v>
      </c>
      <c r="Z7" s="16">
        <v>0.6893722030364549</v>
      </c>
      <c r="AA7" s="16">
        <v>1.2458368711484313</v>
      </c>
      <c r="AB7" s="16">
        <v>0.8473782388164603</v>
      </c>
      <c r="AC7" s="16">
        <v>1.6038943663852492</v>
      </c>
      <c r="AD7" s="16">
        <v>1.2476286685233589</v>
      </c>
      <c r="AE7" s="16">
        <v>1.4734031140008501</v>
      </c>
      <c r="AF7" s="16">
        <v>0.702006700199251</v>
      </c>
      <c r="AG7" s="16">
        <v>1.670776360442079</v>
      </c>
      <c r="AH7" s="16">
        <v>1.1674059057470034</v>
      </c>
      <c r="AI7" s="16">
        <v>1.934682919077537</v>
      </c>
      <c r="AJ7" s="16">
        <v>0.6408506520565838</v>
      </c>
      <c r="AK7" s="16">
        <v>0.9031960747123358</v>
      </c>
      <c r="AL7" s="16">
        <v>1.1358003366105756</v>
      </c>
      <c r="AM7" s="16">
        <v>1.2839790610026343</v>
      </c>
      <c r="AN7" s="16">
        <v>2.314439201371783</v>
      </c>
      <c r="AO7" s="16">
        <v>1.162462348284462</v>
      </c>
      <c r="AP7" s="16">
        <v>1.6104898357830137</v>
      </c>
      <c r="AQ7" s="16">
        <v>1.3265896456900403</v>
      </c>
      <c r="AR7" s="16">
        <v>1.8638390655298647</v>
      </c>
      <c r="AS7" s="16">
        <v>0.3906426774741607</v>
      </c>
      <c r="AT7" s="16">
        <v>1.179745253655874</v>
      </c>
      <c r="AU7" s="16">
        <v>0.8840030378458332</v>
      </c>
      <c r="AV7" s="16">
        <v>1.1344445246548531</v>
      </c>
      <c r="AW7" s="16">
        <v>0.7577864463138916</v>
      </c>
      <c r="AX7" s="16">
        <v>0.7689148482197636</v>
      </c>
      <c r="AY7" s="16">
        <v>1.0207191764397399</v>
      </c>
      <c r="AZ7" s="16">
        <v>0.7257133632608125</v>
      </c>
      <c r="BA7" s="16">
        <v>0.7596155392164541</v>
      </c>
      <c r="BB7" s="16">
        <v>1.2681613276061738</v>
      </c>
      <c r="BC7" s="16">
        <v>1.338805941171534</v>
      </c>
      <c r="BD7" s="16">
        <v>1.0103734726130624</v>
      </c>
      <c r="BE7" s="16">
        <v>1.924851728159728</v>
      </c>
      <c r="BF7" s="16">
        <v>0.23322138706754092</v>
      </c>
      <c r="BG7" s="16">
        <v>1.7767126380422482</v>
      </c>
      <c r="BH7" s="16">
        <v>0.6363265085949349</v>
      </c>
      <c r="BI7" s="16">
        <v>1.0640475737916177</v>
      </c>
      <c r="BJ7" s="16">
        <v>0.7000034278520957</v>
      </c>
      <c r="BK7" s="16">
        <v>0.39761836011538215</v>
      </c>
      <c r="BL7" s="16">
        <v>1.6500169279955594</v>
      </c>
      <c r="BM7" s="16">
        <v>2.369390332708421</v>
      </c>
      <c r="BN7" s="16">
        <v>1.927236389908461</v>
      </c>
      <c r="BO7" s="16">
        <v>1.471307459688117</v>
      </c>
      <c r="BP7" s="16">
        <v>1.965250689514091</v>
      </c>
      <c r="BQ7" s="16">
        <v>1.9343807566507394</v>
      </c>
      <c r="BR7" s="16">
        <v>0.8510165796806184</v>
      </c>
      <c r="BS7" s="16">
        <v>1.9367451546168808</v>
      </c>
      <c r="BT7" s="16">
        <v>0.8459188000793558</v>
      </c>
      <c r="BU7" s="16">
        <v>2.366736203270937</v>
      </c>
      <c r="BV7" s="16">
        <v>2.123167298453425</v>
      </c>
      <c r="BW7" s="16">
        <v>1.3850846261852883</v>
      </c>
      <c r="BX7" s="16">
        <v>0.8357297218978869</v>
      </c>
      <c r="BY7" s="16">
        <v>1.6429021324799309</v>
      </c>
      <c r="BZ7" s="16">
        <v>0.20626735422451412</v>
      </c>
      <c r="CA7" s="16">
        <v>1.3640173740760495</v>
      </c>
      <c r="CB7" s="16">
        <v>2.3927094624432934</v>
      </c>
      <c r="CC7" s="16">
        <v>1.1641398514851486</v>
      </c>
      <c r="CD7" s="16">
        <v>0.8761471495077024</v>
      </c>
      <c r="CE7" s="16">
        <v>1.0494327390599674</v>
      </c>
      <c r="CF7" s="16">
        <v>3.1789649344194</v>
      </c>
      <c r="CG7" s="16">
        <v>2.803750268787872</v>
      </c>
      <c r="CH7" s="16">
        <v>3.9533645463575935</v>
      </c>
      <c r="CI7" s="16">
        <v>2.4278809538074717</v>
      </c>
      <c r="CJ7" s="16">
        <v>2.0675162234415367</v>
      </c>
      <c r="CK7" s="16">
        <v>3.125838778067899</v>
      </c>
      <c r="CL7" s="16">
        <v>4.151681683236344</v>
      </c>
      <c r="CM7" s="16">
        <v>0.9434098296407035</v>
      </c>
      <c r="CN7" s="16">
        <v>2.4382005203313</v>
      </c>
      <c r="CO7" s="16">
        <v>3.4893617301674222</v>
      </c>
      <c r="CP7" s="16">
        <v>1.717692819892637</v>
      </c>
      <c r="CQ7" s="16">
        <v>2.608957348660951</v>
      </c>
      <c r="CR7" s="16">
        <v>2.3187335978943238</v>
      </c>
      <c r="CS7" s="16">
        <v>3.174221357863151</v>
      </c>
      <c r="CT7" s="16">
        <v>5.492608555177685</v>
      </c>
      <c r="CU7" s="16">
        <v>1.2933613807168816</v>
      </c>
    </row>
    <row r="8" spans="1:99" s="18" customFormat="1" ht="16.5" customHeight="1">
      <c r="A8" s="41" t="s">
        <v>6</v>
      </c>
      <c r="B8" s="36">
        <f>'RSU fossa setembre 98'!F8</f>
        <v>0</v>
      </c>
      <c r="C8" s="36">
        <v>3.59</v>
      </c>
      <c r="D8" s="36">
        <v>4.1</v>
      </c>
      <c r="E8" s="36">
        <f>'RSU fossa octubre 01'!D8</f>
        <v>2.1757252417472492</v>
      </c>
      <c r="F8" s="36">
        <f>'RSU fossa juny 03'!F8</f>
        <v>1.543939549270513</v>
      </c>
      <c r="G8" s="36">
        <f>'RSU fossa setembre 03'!H8</f>
        <v>1.125243100322252</v>
      </c>
      <c r="H8" s="36">
        <f>'RSU fossa març 04 (1)'!H8</f>
        <v>0.6356517930941287</v>
      </c>
      <c r="I8" s="36">
        <f>'RSU fossa març 04 (2)'!H8</f>
        <v>1.0870412932506601</v>
      </c>
      <c r="J8" s="36">
        <f>'RSU fossa juny 04'!H8</f>
        <v>0.7794692180758217</v>
      </c>
      <c r="K8" s="36">
        <f>'RSU fossa setembre 04 (1)'!H8</f>
        <v>0.9081026403364035</v>
      </c>
      <c r="L8" s="36">
        <f>'RSU fossa setembre 04 (2)'!H8</f>
        <v>0.9462866032159125</v>
      </c>
      <c r="M8" s="36">
        <f>'RSU fossa octubre 04'!H8</f>
        <v>0.420819125096044</v>
      </c>
      <c r="N8" s="36">
        <f>'RSU fossa novembre 04'!H8</f>
        <v>0.6129398184807824</v>
      </c>
      <c r="O8" s="36">
        <f>'RSU fossa desembre 04'!H8</f>
        <v>0.6926789635191225</v>
      </c>
      <c r="P8" s="36">
        <f>'RSU fossa febrer 05'!H8</f>
        <v>0.8072278886899772</v>
      </c>
      <c r="Q8" s="36">
        <f>'RSU fossa març 05'!H8</f>
        <v>0.40698034585705606</v>
      </c>
      <c r="R8" s="36">
        <f>'RSU fossa abril 05'!H8</f>
        <v>0.5869254535546825</v>
      </c>
      <c r="S8" s="36">
        <f>'RSU fossa juny 05'!H8</f>
        <v>0.4896229571241169</v>
      </c>
      <c r="T8" s="36">
        <f>'RSU fossa agost 05'!H8</f>
        <v>0.4049598344783038</v>
      </c>
      <c r="U8" s="36">
        <f>'RSU fossa setembre 05'!H8</f>
        <v>0.9997084746256926</v>
      </c>
      <c r="V8" s="36">
        <f>'RSU fossa octubre 05'!H8</f>
        <v>0.7998192671590246</v>
      </c>
      <c r="W8" s="36">
        <v>0.9190293709224653</v>
      </c>
      <c r="X8" s="36">
        <v>1.0150869944165894</v>
      </c>
      <c r="Y8" s="36">
        <v>0.8431432186763561</v>
      </c>
      <c r="Z8" s="36">
        <v>0.5418686477433297</v>
      </c>
      <c r="AA8" s="36">
        <v>0.6426963408420113</v>
      </c>
      <c r="AB8" s="36">
        <v>0.7024933340374915</v>
      </c>
      <c r="AC8" s="36">
        <v>0.876516430800105</v>
      </c>
      <c r="AD8" s="36">
        <v>1.12024031884242</v>
      </c>
      <c r="AE8" s="19">
        <v>1.328726766304007</v>
      </c>
      <c r="AF8" s="19">
        <v>0.9245315389484631</v>
      </c>
      <c r="AG8" s="19">
        <v>1.3800799414041456</v>
      </c>
      <c r="AH8" s="19">
        <v>0.9090677191957163</v>
      </c>
      <c r="AI8" s="19">
        <v>0.6552205996255106</v>
      </c>
      <c r="AJ8" s="19">
        <v>0.6782862875093292</v>
      </c>
      <c r="AK8" s="19">
        <v>0.6865415966487171</v>
      </c>
      <c r="AL8" s="19">
        <v>0.9754959946735792</v>
      </c>
      <c r="AM8" s="19">
        <v>1.227756408080661</v>
      </c>
      <c r="AN8" s="19">
        <v>1.5833434922015401</v>
      </c>
      <c r="AO8" s="19">
        <v>0.6633117820810804</v>
      </c>
      <c r="AP8" s="19">
        <v>1.0444232666495357</v>
      </c>
      <c r="AQ8" s="19">
        <v>1.1398227778694043</v>
      </c>
      <c r="AR8" s="19">
        <v>0.880632943310635</v>
      </c>
      <c r="AS8" s="19">
        <v>0.2852596444927423</v>
      </c>
      <c r="AT8" s="19">
        <v>0.6728249920510505</v>
      </c>
      <c r="AU8" s="19">
        <v>0.9502225898033353</v>
      </c>
      <c r="AV8" s="19">
        <v>1.0194100681578036</v>
      </c>
      <c r="AW8" s="19">
        <v>0.36416501225743514</v>
      </c>
      <c r="AX8" s="19">
        <v>0.4455912795323968</v>
      </c>
      <c r="AY8" s="19">
        <v>1.030773372062997</v>
      </c>
      <c r="AZ8" s="19">
        <v>0.4233793511861832</v>
      </c>
      <c r="BA8" s="19">
        <v>0.6590717883151911</v>
      </c>
      <c r="BB8" s="19">
        <v>0.5989618713769189</v>
      </c>
      <c r="BC8" s="19">
        <v>0.908004967159195</v>
      </c>
      <c r="BD8" s="19">
        <v>0.6303099004843181</v>
      </c>
      <c r="BE8" s="19">
        <v>1.248398529533182</v>
      </c>
      <c r="BF8" s="19">
        <v>0.027666719974412283</v>
      </c>
      <c r="BG8" s="19">
        <v>1.2291883376663788</v>
      </c>
      <c r="BH8" s="19">
        <v>0.19248220095932678</v>
      </c>
      <c r="BI8" s="19">
        <v>0.6148860308727901</v>
      </c>
      <c r="BJ8" s="19">
        <v>0.1391307650545672</v>
      </c>
      <c r="BK8" s="19">
        <v>0.6714958760051846</v>
      </c>
      <c r="BL8" s="19">
        <v>1.8077276601581012</v>
      </c>
      <c r="BM8" s="19">
        <v>1.2447498743922276</v>
      </c>
      <c r="BN8" s="19">
        <v>1.4266543049308988</v>
      </c>
      <c r="BO8" s="19">
        <v>1.0004554449835983</v>
      </c>
      <c r="BP8" s="19">
        <v>1.8476680087762005</v>
      </c>
      <c r="BQ8" s="19">
        <v>0.7817794581547652</v>
      </c>
      <c r="BR8" s="19">
        <v>0.7091515575573586</v>
      </c>
      <c r="BS8" s="19">
        <v>1.301462631348683</v>
      </c>
      <c r="BT8" s="19">
        <v>0.4996825716479075</v>
      </c>
      <c r="BU8" s="19">
        <v>0.6570487059958207</v>
      </c>
      <c r="BV8" s="19">
        <v>1.0170880358548542</v>
      </c>
      <c r="BW8" s="19">
        <v>1.2295640643699044</v>
      </c>
      <c r="BX8" s="19">
        <v>0.5873228287782631</v>
      </c>
      <c r="BY8" s="19">
        <v>1.2929481028836123</v>
      </c>
      <c r="BZ8" s="19">
        <v>1.0432368107893693</v>
      </c>
      <c r="CA8" s="19">
        <v>1.1887525718204677</v>
      </c>
      <c r="CB8" s="19">
        <v>1.6459914087277687</v>
      </c>
      <c r="CC8" s="19">
        <v>0.5259900990099011</v>
      </c>
      <c r="CD8" s="19">
        <v>0.9134439785467857</v>
      </c>
      <c r="CE8" s="19">
        <v>0.21474878444084278</v>
      </c>
      <c r="CF8" s="19">
        <v>2.8518443447724864</v>
      </c>
      <c r="CG8" s="19">
        <v>2.3727209798928155</v>
      </c>
      <c r="CH8" s="19">
        <v>1.2760893878033024</v>
      </c>
      <c r="CI8" s="19">
        <v>1.2917378277168874</v>
      </c>
      <c r="CJ8" s="19">
        <v>1.5004516866652635</v>
      </c>
      <c r="CK8" s="19">
        <v>0.4887882799527202</v>
      </c>
      <c r="CL8" s="19">
        <v>2.3130664710387228</v>
      </c>
      <c r="CM8" s="19">
        <v>0.6880348660645204</v>
      </c>
      <c r="CN8" s="19">
        <v>0.5031456013692543</v>
      </c>
      <c r="CO8" s="19">
        <v>0.21763969934963584</v>
      </c>
      <c r="CP8" s="19">
        <v>0.5572320925208185</v>
      </c>
      <c r="CQ8" s="19">
        <v>0.8795775451860245</v>
      </c>
      <c r="CR8" s="19">
        <v>1.0297471267326568</v>
      </c>
      <c r="CS8" s="19">
        <v>0.9765674735230766</v>
      </c>
      <c r="CT8" s="19">
        <v>0.6240029248404095</v>
      </c>
      <c r="CU8" s="19">
        <v>0.4185589854119698</v>
      </c>
    </row>
    <row r="9" spans="1:99" s="18" customFormat="1" ht="16.5" customHeight="1">
      <c r="A9" s="40" t="s">
        <v>1</v>
      </c>
      <c r="B9" s="16">
        <f>'RSU fossa setembre 98'!F9</f>
        <v>0</v>
      </c>
      <c r="C9" s="16">
        <v>0.87</v>
      </c>
      <c r="D9" s="16">
        <v>0.72</v>
      </c>
      <c r="E9" s="16">
        <f>'RSU fossa octubre 01'!D9</f>
        <v>0.08752917639213072</v>
      </c>
      <c r="F9" s="16">
        <f>'RSU fossa juny 03'!F9</f>
        <v>0</v>
      </c>
      <c r="G9" s="16">
        <f>'RSU fossa setembre 03'!H9</f>
        <v>0.08735723973171795</v>
      </c>
      <c r="H9" s="16">
        <f>'RSU fossa març 04 (1)'!H9</f>
        <v>0.021178335562565542</v>
      </c>
      <c r="I9" s="16">
        <f>'RSU fossa març 04 (2)'!H9</f>
        <v>0.014034788560976693</v>
      </c>
      <c r="J9" s="16">
        <f>'RSU fossa juny 04'!H9</f>
        <v>0.020389044147599036</v>
      </c>
      <c r="K9" s="16">
        <f>'RSU fossa setembre 04 (1)'!H9</f>
        <v>0.01060726597719438</v>
      </c>
      <c r="L9" s="16">
        <f>'RSU fossa setembre 04 (2)'!H9</f>
        <v>0</v>
      </c>
      <c r="M9" s="16">
        <f>'RSU fossa octubre 04'!H9</f>
        <v>0</v>
      </c>
      <c r="N9" s="16">
        <f>'RSU fossa novembre 04'!H9</f>
        <v>0.002650340568763086</v>
      </c>
      <c r="O9" s="16">
        <f>'RSU fossa desembre 04'!H9</f>
        <v>0</v>
      </c>
      <c r="P9" s="16">
        <f>'RSU fossa febrer 05'!H9</f>
        <v>0.014605324304587398</v>
      </c>
      <c r="Q9" s="16">
        <f>'RSU fossa març 05'!H9</f>
        <v>0.021326508850501174</v>
      </c>
      <c r="R9" s="16">
        <f>'RSU fossa abril 05'!H9</f>
        <v>0</v>
      </c>
      <c r="S9" s="16">
        <f>'RSU fossa juny 05'!H9</f>
        <v>0.00531293167569865</v>
      </c>
      <c r="T9" s="16">
        <f>'RSU fossa agost 05'!H9</f>
        <v>0.01590457269031571</v>
      </c>
      <c r="U9" s="16">
        <f>'RSU fossa setembre 05'!H9</f>
        <v>0</v>
      </c>
      <c r="V9" s="16">
        <f>'RSU fossa octubre 05'!H9</f>
        <v>0.007840953368897828</v>
      </c>
      <c r="W9" s="16">
        <v>0</v>
      </c>
      <c r="X9" s="16">
        <v>0.01590562675514488</v>
      </c>
      <c r="Y9" s="16">
        <v>0</v>
      </c>
      <c r="Z9" s="16">
        <v>0.013761648252270671</v>
      </c>
      <c r="AA9" s="16">
        <v>0.024951137356011146</v>
      </c>
      <c r="AB9" s="16">
        <v>0.003954444795950648</v>
      </c>
      <c r="AC9" s="16">
        <v>0</v>
      </c>
      <c r="AD9" s="16">
        <v>0</v>
      </c>
      <c r="AE9" s="16">
        <v>0.400185189743481</v>
      </c>
      <c r="AF9" s="16">
        <v>0.010597149366820326</v>
      </c>
      <c r="AG9" s="16">
        <v>0.05106834987947869</v>
      </c>
      <c r="AH9" s="16">
        <v>0.0026851404328446377</v>
      </c>
      <c r="AI9" s="16">
        <v>0.05060236680923374</v>
      </c>
      <c r="AJ9" s="16">
        <v>0.022375306141400497</v>
      </c>
      <c r="AK9" s="16">
        <v>0.01576789656259855</v>
      </c>
      <c r="AL9" s="16">
        <v>0.034098518860754296</v>
      </c>
      <c r="AM9" s="16">
        <v>0.05149417540149657</v>
      </c>
      <c r="AN9" s="16">
        <v>0.059220249721181034</v>
      </c>
      <c r="AO9" s="16">
        <v>0.0974815249123094</v>
      </c>
      <c r="AP9" s="16">
        <v>0.041939716851293836</v>
      </c>
      <c r="AQ9" s="16">
        <v>0.09513993498771108</v>
      </c>
      <c r="AR9" s="16">
        <v>0.07730050400888533</v>
      </c>
      <c r="AS9" s="16">
        <v>0.04657300318248854</v>
      </c>
      <c r="AT9" s="16">
        <v>0.022032608260225135</v>
      </c>
      <c r="AU9" s="16">
        <v>0.016042768415946304</v>
      </c>
      <c r="AV9" s="16">
        <v>0.027982821536269437</v>
      </c>
      <c r="AW9" s="16">
        <v>0.0317572433468748</v>
      </c>
      <c r="AX9" s="16">
        <v>0.03637098403717922</v>
      </c>
      <c r="AY9" s="16">
        <v>0.028224137282203736</v>
      </c>
      <c r="AZ9" s="16">
        <v>0</v>
      </c>
      <c r="BA9" s="16">
        <v>0.02569271512708013</v>
      </c>
      <c r="BB9" s="16">
        <v>0.0060736121796169575</v>
      </c>
      <c r="BC9" s="16">
        <v>0.045800310645585256</v>
      </c>
      <c r="BD9" s="16">
        <v>0.048670326675232634</v>
      </c>
      <c r="BE9" s="16">
        <v>0.0244140625</v>
      </c>
      <c r="BF9" s="16">
        <v>0.0039447731755424065</v>
      </c>
      <c r="BG9" s="16">
        <v>0.02619911326078194</v>
      </c>
      <c r="BH9" s="16">
        <v>0.0076309664619023995</v>
      </c>
      <c r="BI9" s="16">
        <v>0</v>
      </c>
      <c r="BJ9" s="16">
        <v>0.002030786726777954</v>
      </c>
      <c r="BK9" s="16">
        <v>0</v>
      </c>
      <c r="BL9" s="16">
        <v>0.006011301246343124</v>
      </c>
      <c r="BM9" s="16">
        <v>0</v>
      </c>
      <c r="BN9" s="16">
        <v>0.020491654524912258</v>
      </c>
      <c r="BO9" s="16">
        <v>0</v>
      </c>
      <c r="BP9" s="16">
        <v>0.00666674616499975</v>
      </c>
      <c r="BQ9" s="16">
        <v>0.03397146397026499</v>
      </c>
      <c r="BR9" s="16">
        <v>0.014085073846030024</v>
      </c>
      <c r="BS9" s="16">
        <v>0.05207238141479116</v>
      </c>
      <c r="BT9" s="16">
        <v>0.002007387184840212</v>
      </c>
      <c r="BU9" s="16">
        <v>0.008037293039704229</v>
      </c>
      <c r="BV9" s="16">
        <v>0.03868235677348426</v>
      </c>
      <c r="BW9" s="16">
        <v>0.005902258597623357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0.05801361386138615</v>
      </c>
      <c r="CD9" s="16">
        <v>0.02571812930284086</v>
      </c>
      <c r="CE9" s="16">
        <v>0</v>
      </c>
      <c r="CF9" s="16">
        <v>0</v>
      </c>
      <c r="CG9" s="16">
        <v>0.0022732439190725168</v>
      </c>
      <c r="CH9" s="16">
        <v>0</v>
      </c>
      <c r="CI9" s="16">
        <v>0</v>
      </c>
      <c r="CJ9" s="16">
        <v>0</v>
      </c>
      <c r="CK9" s="16">
        <v>0.00835736074547658</v>
      </c>
      <c r="CL9" s="16">
        <v>0</v>
      </c>
      <c r="CM9" s="16">
        <v>0.02440611780019525</v>
      </c>
      <c r="CN9" s="16">
        <v>0.024874590605696276</v>
      </c>
      <c r="CO9" s="16">
        <v>0</v>
      </c>
      <c r="CP9" s="16">
        <v>0.006142506142506144</v>
      </c>
      <c r="CQ9" s="16">
        <v>0</v>
      </c>
      <c r="CR9" s="16">
        <v>0</v>
      </c>
      <c r="CS9" s="16">
        <v>0.004079800905715801</v>
      </c>
      <c r="CT9" s="16">
        <v>0.0020383204239706482</v>
      </c>
      <c r="CU9" s="16">
        <v>0</v>
      </c>
    </row>
    <row r="10" spans="1:99" s="18" customFormat="1" ht="16.5" customHeight="1">
      <c r="A10" s="41" t="s">
        <v>2</v>
      </c>
      <c r="B10" s="36">
        <f>'RSU fossa setembre 98'!F10</f>
        <v>0</v>
      </c>
      <c r="C10" s="36">
        <v>4.22</v>
      </c>
      <c r="D10" s="36">
        <v>3.82</v>
      </c>
      <c r="E10" s="36">
        <f>'RSU fossa octubre 01'!D10</f>
        <v>2.6217072357452484</v>
      </c>
      <c r="F10" s="36">
        <f>'RSU fossa juny 03'!F10</f>
        <v>7.3865740921762</v>
      </c>
      <c r="G10" s="36">
        <f>'RSU fossa setembre 03'!H10</f>
        <v>6.160507091441794</v>
      </c>
      <c r="H10" s="36">
        <f>'RSU fossa març 04 (1)'!H10</f>
        <v>5.025255490367528</v>
      </c>
      <c r="I10" s="36">
        <f>'RSU fossa març 04 (2)'!H10</f>
        <v>3.241165192169752</v>
      </c>
      <c r="J10" s="36">
        <f>'RSU fossa juny 04'!H10</f>
        <v>1.6458344388035548</v>
      </c>
      <c r="K10" s="36">
        <f>'RSU fossa setembre 04 (1)'!H10</f>
        <v>3.0448858810442974</v>
      </c>
      <c r="L10" s="36">
        <f>'RSU fossa setembre 04 (2)'!H10</f>
        <v>2.7569932143445115</v>
      </c>
      <c r="M10" s="36">
        <f>'RSU fossa octubre 04'!H10</f>
        <v>1.1647738854443226</v>
      </c>
      <c r="N10" s="36">
        <f>'RSU fossa novembre 04'!H10</f>
        <v>2.6304843059596865</v>
      </c>
      <c r="O10" s="36">
        <f>'RSU fossa desembre 04'!H10</f>
        <v>3.7747030839311044</v>
      </c>
      <c r="P10" s="36">
        <f>'RSU fossa febrer 05'!H10</f>
        <v>3.2012365142981314</v>
      </c>
      <c r="Q10" s="36">
        <f>'RSU fossa març 05'!H10</f>
        <v>1.5802688038411785</v>
      </c>
      <c r="R10" s="36">
        <f>'RSU fossa abril 05'!H10</f>
        <v>2.90496382685057</v>
      </c>
      <c r="S10" s="36">
        <f>'RSU fossa juny 05'!H10</f>
        <v>1.8176449139905406</v>
      </c>
      <c r="T10" s="36">
        <f>'RSU fossa agost 05'!H10</f>
        <v>1.4367460203900697</v>
      </c>
      <c r="U10" s="36">
        <f>'RSU fossa setembre 05'!H10</f>
        <v>3.043464106571672</v>
      </c>
      <c r="V10" s="36">
        <f>'RSU fossa octubre 05'!H10</f>
        <v>3.4864680178875216</v>
      </c>
      <c r="W10" s="36">
        <v>2.594633560528786</v>
      </c>
      <c r="X10" s="36">
        <v>3.089479962440624</v>
      </c>
      <c r="Y10" s="36">
        <v>2.9890224941278447</v>
      </c>
      <c r="Z10" s="36">
        <v>2.265502391506798</v>
      </c>
      <c r="AA10" s="36">
        <v>3.0178815990889154</v>
      </c>
      <c r="AB10" s="36">
        <v>2.611894787743342</v>
      </c>
      <c r="AC10" s="36">
        <v>4.325383828678731</v>
      </c>
      <c r="AD10" s="36">
        <v>3.1362285813614745</v>
      </c>
      <c r="AE10" s="19">
        <v>3.0584530608800757</v>
      </c>
      <c r="AF10" s="19">
        <v>1.641900785657927</v>
      </c>
      <c r="AG10" s="19">
        <v>4.28103903365134</v>
      </c>
      <c r="AH10" s="19">
        <v>4.500646272307214</v>
      </c>
      <c r="AI10" s="19">
        <v>3.9254976940459145</v>
      </c>
      <c r="AJ10" s="19">
        <v>2.3618633516060883</v>
      </c>
      <c r="AK10" s="19">
        <v>2.3143309590897525</v>
      </c>
      <c r="AL10" s="19">
        <v>3.2869159336912785</v>
      </c>
      <c r="AM10" s="19">
        <v>3.4654341163578555</v>
      </c>
      <c r="AN10" s="19">
        <v>5.33463127275187</v>
      </c>
      <c r="AO10" s="19">
        <v>3.4776920728769554</v>
      </c>
      <c r="AP10" s="19">
        <v>4.257602356692887</v>
      </c>
      <c r="AQ10" s="19">
        <v>5.001082661418198</v>
      </c>
      <c r="AR10" s="19">
        <v>5.726897093556714</v>
      </c>
      <c r="AS10" s="19">
        <v>2.25234138106237</v>
      </c>
      <c r="AT10" s="19">
        <v>4.493784778469481</v>
      </c>
      <c r="AU10" s="19">
        <v>5.540696000699817</v>
      </c>
      <c r="AV10" s="19">
        <v>2.908713271188541</v>
      </c>
      <c r="AW10" s="19">
        <v>2.4467317715810717</v>
      </c>
      <c r="AX10" s="19">
        <v>3.340813616629597</v>
      </c>
      <c r="AY10" s="19">
        <v>2.6384839539817024</v>
      </c>
      <c r="AZ10" s="19">
        <v>3.2080309950738166</v>
      </c>
      <c r="BA10" s="19">
        <v>3.1103198586196554</v>
      </c>
      <c r="BB10" s="19">
        <v>3.7396789823903687</v>
      </c>
      <c r="BC10" s="19">
        <v>3.638894287499056</v>
      </c>
      <c r="BD10" s="19">
        <v>2.2681343799709075</v>
      </c>
      <c r="BE10" s="19">
        <v>4.220399016511072</v>
      </c>
      <c r="BF10" s="19">
        <v>1.248467402313556</v>
      </c>
      <c r="BG10" s="19">
        <v>3.201608282511809</v>
      </c>
      <c r="BH10" s="19">
        <v>1.456991839863764</v>
      </c>
      <c r="BI10" s="19">
        <v>2.230486850399201</v>
      </c>
      <c r="BJ10" s="19">
        <v>1.8401552657041549</v>
      </c>
      <c r="BK10" s="19">
        <v>2.0924402857306705</v>
      </c>
      <c r="BL10" s="19">
        <v>3.2119643121362005</v>
      </c>
      <c r="BM10" s="19">
        <v>3.441032420026316</v>
      </c>
      <c r="BN10" s="19">
        <v>4.507522633849164</v>
      </c>
      <c r="BO10" s="19">
        <v>3.3381941888570243</v>
      </c>
      <c r="BP10" s="19">
        <v>5.650381378421261</v>
      </c>
      <c r="BQ10" s="19">
        <v>2.1726785819524195</v>
      </c>
      <c r="BR10" s="19">
        <v>2.597167216281928</v>
      </c>
      <c r="BS10" s="19">
        <v>2.4081359245888088</v>
      </c>
      <c r="BT10" s="19">
        <v>2.7474591294919213</v>
      </c>
      <c r="BU10" s="19">
        <v>0.8380061140477458</v>
      </c>
      <c r="BV10" s="19">
        <v>3.2736846373726465</v>
      </c>
      <c r="BW10" s="19">
        <v>2.6064780526765032</v>
      </c>
      <c r="BX10" s="19">
        <v>1.2461687355146855</v>
      </c>
      <c r="BY10" s="19">
        <v>2.697430107336079</v>
      </c>
      <c r="BZ10" s="19">
        <v>1.3090043633478778</v>
      </c>
      <c r="CA10" s="19">
        <v>0.36577002209860543</v>
      </c>
      <c r="CB10" s="19">
        <v>3.5168011562085995</v>
      </c>
      <c r="CC10" s="19">
        <v>2.5332611386138617</v>
      </c>
      <c r="CD10" s="19">
        <v>1.3565538489144535</v>
      </c>
      <c r="CE10" s="19">
        <v>0.9886547811993515</v>
      </c>
      <c r="CF10" s="19">
        <v>2.1195722614539356</v>
      </c>
      <c r="CG10" s="19">
        <v>3.520415671463955</v>
      </c>
      <c r="CH10" s="19">
        <v>4.167810526754517</v>
      </c>
      <c r="CI10" s="19">
        <v>0.739494520423776</v>
      </c>
      <c r="CJ10" s="19">
        <v>1.1606473066067964</v>
      </c>
      <c r="CK10" s="19">
        <v>1.8207694075180678</v>
      </c>
      <c r="CL10" s="19">
        <v>3.3181454918948</v>
      </c>
      <c r="CM10" s="19">
        <v>1.9670322269924068</v>
      </c>
      <c r="CN10" s="19">
        <v>3.2841051013412885</v>
      </c>
      <c r="CO10" s="19">
        <v>3.3556687119854036</v>
      </c>
      <c r="CP10" s="19">
        <v>1.1617143766547984</v>
      </c>
      <c r="CQ10" s="19">
        <v>1.9946585751518322</v>
      </c>
      <c r="CR10" s="19">
        <v>2.3811043193584385</v>
      </c>
      <c r="CS10" s="19">
        <v>1.9466918985027286</v>
      </c>
      <c r="CT10" s="19">
        <v>2.7137610597395474</v>
      </c>
      <c r="CU10" s="19">
        <v>1.8915493850039058</v>
      </c>
    </row>
    <row r="11" spans="1:99" s="18" customFormat="1" ht="16.5" customHeight="1">
      <c r="A11" s="40" t="s">
        <v>9</v>
      </c>
      <c r="B11" s="16">
        <f>'RSU fossa setembre 98'!F11</f>
        <v>9.636483702832352</v>
      </c>
      <c r="C11" s="16">
        <v>2.97</v>
      </c>
      <c r="D11" s="16">
        <v>3.76</v>
      </c>
      <c r="E11" s="16">
        <f>'RSU fossa octubre 01'!D11</f>
        <v>1.829776592197399</v>
      </c>
      <c r="F11" s="16">
        <f>'RSU fossa juny 03'!F11</f>
        <v>1.5488583680498382</v>
      </c>
      <c r="G11" s="16">
        <f>'RSU fossa setembre 03'!H11</f>
        <v>1.7211298518640927</v>
      </c>
      <c r="H11" s="16">
        <f>'RSU fossa març 04 (1)'!H11</f>
        <v>0.7392869141159933</v>
      </c>
      <c r="I11" s="16">
        <f>'RSU fossa març 04 (2)'!H11</f>
        <v>1.199266045846576</v>
      </c>
      <c r="J11" s="16">
        <f>'RSU fossa juny 04'!H11</f>
        <v>1.1917254553739356</v>
      </c>
      <c r="K11" s="16">
        <f>'RSU fossa setembre 04 (1)'!H11</f>
        <v>1.2930418255840832</v>
      </c>
      <c r="L11" s="16">
        <f>'RSU fossa setembre 04 (2)'!H11</f>
        <v>1.6744251673528254</v>
      </c>
      <c r="M11" s="16">
        <f>'RSU fossa octubre 04'!H11</f>
        <v>0.8424138145307171</v>
      </c>
      <c r="N11" s="16">
        <f>'RSU fossa novembre 04'!H11</f>
        <v>1.6207771580628691</v>
      </c>
      <c r="O11" s="16">
        <f>'RSU fossa desembre 04'!H11</f>
        <v>1.961579191533768</v>
      </c>
      <c r="P11" s="16">
        <f>'RSU fossa febrer 05'!H11</f>
        <v>1.7715399015702429</v>
      </c>
      <c r="Q11" s="16">
        <f>'RSU fossa març 05'!H11</f>
        <v>0.972152747644342</v>
      </c>
      <c r="R11" s="16">
        <f>'RSU fossa abril 05'!H11</f>
        <v>2.141509007266869</v>
      </c>
      <c r="S11" s="16">
        <f>'RSU fossa juny 05'!H11</f>
        <v>0.9632729300338324</v>
      </c>
      <c r="T11" s="16">
        <f>'RSU fossa agost 05'!H11</f>
        <v>0.9005762298938841</v>
      </c>
      <c r="U11" s="16">
        <f>'RSU fossa setembre 05'!H11</f>
        <v>1.6921662066040764</v>
      </c>
      <c r="V11" s="16">
        <f>'RSU fossa octubre 05'!H11</f>
        <v>1.7259420748449095</v>
      </c>
      <c r="W11" s="16">
        <v>2.7244281349890023</v>
      </c>
      <c r="X11" s="16">
        <v>1.6686409016504529</v>
      </c>
      <c r="Y11" s="16">
        <v>1.6045299373507778</v>
      </c>
      <c r="Z11" s="16">
        <v>1.4553686763198965</v>
      </c>
      <c r="AA11" s="16">
        <v>1.7521642578378942</v>
      </c>
      <c r="AB11" s="16">
        <v>3.318935056312951</v>
      </c>
      <c r="AC11" s="16">
        <v>1.6354306504380152</v>
      </c>
      <c r="AD11" s="16">
        <v>1.5685588754283442</v>
      </c>
      <c r="AE11" s="16">
        <v>2.8981802169863866</v>
      </c>
      <c r="AF11" s="16">
        <v>2.0886206511197907</v>
      </c>
      <c r="AG11" s="16">
        <v>2.3632236862452216</v>
      </c>
      <c r="AH11" s="16">
        <v>2.506451754211232</v>
      </c>
      <c r="AI11" s="16">
        <v>3.258382714796433</v>
      </c>
      <c r="AJ11" s="16">
        <v>1.5089773418921506</v>
      </c>
      <c r="AK11" s="16">
        <v>1.5265903814690664</v>
      </c>
      <c r="AL11" s="16">
        <v>1.5402221577083741</v>
      </c>
      <c r="AM11" s="16">
        <v>1.8450190181845028</v>
      </c>
      <c r="AN11" s="16">
        <v>3.674237478017517</v>
      </c>
      <c r="AO11" s="16">
        <v>2.1366781647529334</v>
      </c>
      <c r="AP11" s="16">
        <v>2.287521944842448</v>
      </c>
      <c r="AQ11" s="16">
        <v>2.4298890195583622</v>
      </c>
      <c r="AR11" s="16">
        <v>3.0049197675760233</v>
      </c>
      <c r="AS11" s="16">
        <v>0.4391072094149793</v>
      </c>
      <c r="AT11" s="16">
        <v>2.927399443510126</v>
      </c>
      <c r="AU11" s="16">
        <v>1.5529655578264292</v>
      </c>
      <c r="AV11" s="16">
        <v>2.1464082743001613</v>
      </c>
      <c r="AW11" s="16">
        <v>1.7222462929567846</v>
      </c>
      <c r="AX11" s="16">
        <v>1.9357937751210583</v>
      </c>
      <c r="AY11" s="16">
        <v>1.6147797009837863</v>
      </c>
      <c r="AZ11" s="16">
        <v>1.2495309230796674</v>
      </c>
      <c r="BA11" s="16">
        <v>1.6304088835595099</v>
      </c>
      <c r="BB11" s="16">
        <v>1.4910809615490352</v>
      </c>
      <c r="BC11" s="16">
        <v>2.06318295477964</v>
      </c>
      <c r="BD11" s="16">
        <v>1.0315346140331467</v>
      </c>
      <c r="BE11" s="16">
        <v>2.9840246488269124</v>
      </c>
      <c r="BF11" s="16">
        <v>0.7075003998080922</v>
      </c>
      <c r="BG11" s="16">
        <v>1.5896137102459793</v>
      </c>
      <c r="BH11" s="16">
        <v>1.0921585760094585</v>
      </c>
      <c r="BI11" s="16">
        <v>1.1061922249506753</v>
      </c>
      <c r="BJ11" s="16">
        <v>1.6270520911084698</v>
      </c>
      <c r="BK11" s="16">
        <v>1.0004663108010552</v>
      </c>
      <c r="BL11" s="16">
        <v>2.124595447780161</v>
      </c>
      <c r="BM11" s="16">
        <v>2.64782172530456</v>
      </c>
      <c r="BN11" s="16">
        <v>2.7919800331524134</v>
      </c>
      <c r="BO11" s="16">
        <v>1.5508579544737782</v>
      </c>
      <c r="BP11" s="16">
        <v>3.5093222583097465</v>
      </c>
      <c r="BQ11" s="16">
        <v>1.6856547442552894</v>
      </c>
      <c r="BR11" s="16">
        <v>1.7710768627925337</v>
      </c>
      <c r="BS11" s="16">
        <v>1.4824188504086084</v>
      </c>
      <c r="BT11" s="16">
        <v>1.8085072189554259</v>
      </c>
      <c r="BU11" s="16">
        <v>0.09276063722524702</v>
      </c>
      <c r="BV11" s="16">
        <v>2.0441749284556354</v>
      </c>
      <c r="BW11" s="16">
        <v>1.4551009394460104</v>
      </c>
      <c r="BX11" s="16">
        <v>1.0855803375839996</v>
      </c>
      <c r="BY11" s="16">
        <v>1.9403053960388374</v>
      </c>
      <c r="BZ11" s="16">
        <v>0.9361364537881793</v>
      </c>
      <c r="CA11" s="16">
        <v>0.6324773298788385</v>
      </c>
      <c r="CB11" s="16">
        <v>1.8708097474808303</v>
      </c>
      <c r="CC11" s="16">
        <v>0.9398205445544557</v>
      </c>
      <c r="CD11" s="16">
        <v>0.7572557852745527</v>
      </c>
      <c r="CE11" s="16">
        <v>0.7131280388978929</v>
      </c>
      <c r="CF11" s="16">
        <v>1.875789665539901</v>
      </c>
      <c r="CG11" s="16">
        <v>1.3738335954037308</v>
      </c>
      <c r="CH11" s="16">
        <v>1.9613009440318985</v>
      </c>
      <c r="CI11" s="16">
        <v>1.0541569825429238</v>
      </c>
      <c r="CJ11" s="16">
        <v>1.4829091422661085</v>
      </c>
      <c r="CK11" s="16">
        <v>1.1078566822853328</v>
      </c>
      <c r="CL11" s="16">
        <v>3.4020066989708955</v>
      </c>
      <c r="CM11" s="16">
        <v>0.7682025152379599</v>
      </c>
      <c r="CN11" s="16">
        <v>1.2953379251082058</v>
      </c>
      <c r="CO11" s="16">
        <v>2.139171893217864</v>
      </c>
      <c r="CP11" s="16">
        <v>1.3565479903701723</v>
      </c>
      <c r="CQ11" s="16">
        <v>1.2559945543661386</v>
      </c>
      <c r="CR11" s="16">
        <v>1.8041138949593496</v>
      </c>
      <c r="CS11" s="16">
        <v>1.3316886880956347</v>
      </c>
      <c r="CT11" s="16">
        <v>0.9530210013258826</v>
      </c>
      <c r="CU11" s="16">
        <v>0.4920937827535019</v>
      </c>
    </row>
    <row r="12" spans="1:99" s="18" customFormat="1" ht="16.5" customHeight="1">
      <c r="A12" s="41" t="s">
        <v>13</v>
      </c>
      <c r="B12" s="36">
        <f>'RSU fossa setembre 98'!F12</f>
        <v>1.4219968132331484</v>
      </c>
      <c r="C12" s="36">
        <v>3.03</v>
      </c>
      <c r="D12" s="36">
        <v>1.96</v>
      </c>
      <c r="E12" s="36">
        <f>'RSU fossa octubre 01'!D12</f>
        <v>2.1215405135045016</v>
      </c>
      <c r="F12" s="36">
        <f>'RSU fossa juny 03'!F12</f>
        <v>2.2171919340227677</v>
      </c>
      <c r="G12" s="36">
        <f>'RSU fossa setembre 03'!H12</f>
        <v>4.033393894547175</v>
      </c>
      <c r="H12" s="36">
        <f>'RSU fossa març 04 (1)'!H12</f>
        <v>1.1339238425473803</v>
      </c>
      <c r="I12" s="36">
        <f>'RSU fossa març 04 (2)'!H12</f>
        <v>1.8698403161931345</v>
      </c>
      <c r="J12" s="36">
        <f>'RSU fossa juny 04'!H12</f>
        <v>1.113487246467651</v>
      </c>
      <c r="K12" s="36">
        <f>'RSU fossa setembre 04 (1)'!H12</f>
        <v>1.4042071928518258</v>
      </c>
      <c r="L12" s="36">
        <f>'RSU fossa setembre 04 (2)'!H12</f>
        <v>2.041286662426075</v>
      </c>
      <c r="M12" s="36">
        <f>'RSU fossa octubre 04'!H12</f>
        <v>0.8024829840385664</v>
      </c>
      <c r="N12" s="36">
        <f>'RSU fossa novembre 04'!H12</f>
        <v>1.110707813440414</v>
      </c>
      <c r="O12" s="36">
        <f>'RSU fossa desembre 04'!H12</f>
        <v>1.0628114710942953</v>
      </c>
      <c r="P12" s="36">
        <f>'RSU fossa febrer 05'!H12</f>
        <v>2.0545683711653004</v>
      </c>
      <c r="Q12" s="36">
        <f>'RSU fossa març 05'!H12</f>
        <v>0.6785115465808566</v>
      </c>
      <c r="R12" s="36">
        <f>'RSU fossa abril 05'!H12</f>
        <v>2.0071758889333786</v>
      </c>
      <c r="S12" s="36">
        <f>'RSU fossa juny 05'!H12</f>
        <v>1.128487801518893</v>
      </c>
      <c r="T12" s="36">
        <f>'RSU fossa agost 05'!H12</f>
        <v>0.9025291255539134</v>
      </c>
      <c r="U12" s="36">
        <f>'RSU fossa setembre 05'!H12</f>
        <v>2.18494146778972</v>
      </c>
      <c r="V12" s="36">
        <f>'RSU fossa octubre 05'!H12</f>
        <v>1.9129713434065152</v>
      </c>
      <c r="W12" s="36">
        <v>2.1815997064450823</v>
      </c>
      <c r="X12" s="36">
        <v>2.0664342345071733</v>
      </c>
      <c r="Y12" s="36">
        <v>1.587227607449801</v>
      </c>
      <c r="Z12" s="36">
        <v>1.2407075474123619</v>
      </c>
      <c r="AA12" s="36">
        <v>1.7807674271060945</v>
      </c>
      <c r="AB12" s="36">
        <v>1.466689236388146</v>
      </c>
      <c r="AC12" s="36">
        <v>2.309293867719914</v>
      </c>
      <c r="AD12" s="36">
        <v>2.0848430958856534</v>
      </c>
      <c r="AE12" s="19">
        <v>1.842956875153516</v>
      </c>
      <c r="AF12" s="19">
        <v>1.6304950332526482</v>
      </c>
      <c r="AG12" s="19">
        <v>2.305227617642486</v>
      </c>
      <c r="AH12" s="19">
        <v>2.7076708455697713</v>
      </c>
      <c r="AI12" s="19">
        <v>2.4934538884047295</v>
      </c>
      <c r="AJ12" s="19">
        <v>1.6157551822517977</v>
      </c>
      <c r="AK12" s="19">
        <v>1.5930334721592416</v>
      </c>
      <c r="AL12" s="19">
        <v>2.00532084428942</v>
      </c>
      <c r="AM12" s="19">
        <v>1.5865276635572483</v>
      </c>
      <c r="AN12" s="19">
        <v>3.0307995274455006</v>
      </c>
      <c r="AO12" s="19">
        <v>1.7289433890975463</v>
      </c>
      <c r="AP12" s="19">
        <v>2.3574992128112173</v>
      </c>
      <c r="AQ12" s="19">
        <v>2.3464723907679765</v>
      </c>
      <c r="AR12" s="19">
        <v>2.209244911375569</v>
      </c>
      <c r="AS12" s="19">
        <v>0.6613237519519053</v>
      </c>
      <c r="AT12" s="19">
        <v>1.8472787276810254</v>
      </c>
      <c r="AU12" s="19">
        <v>1.973734164632158</v>
      </c>
      <c r="AV12" s="19">
        <v>1.97763116540334</v>
      </c>
      <c r="AW12" s="19">
        <v>1.3602580137011349</v>
      </c>
      <c r="AX12" s="19">
        <v>1.5598095869484778</v>
      </c>
      <c r="AY12" s="19">
        <v>1.8122028605201663</v>
      </c>
      <c r="AZ12" s="19">
        <v>1.6396902308399999</v>
      </c>
      <c r="BA12" s="19">
        <v>1.4098388682017897</v>
      </c>
      <c r="BB12" s="19">
        <v>3.9608332333617886</v>
      </c>
      <c r="BC12" s="19">
        <v>1.813123132226317</v>
      </c>
      <c r="BD12" s="19">
        <v>0.7822784592419755</v>
      </c>
      <c r="BE12" s="19">
        <v>1.4193468405061762</v>
      </c>
      <c r="BF12" s="19">
        <v>0.9640705794551948</v>
      </c>
      <c r="BG12" s="19">
        <v>1.613268861676346</v>
      </c>
      <c r="BH12" s="19">
        <v>1.2544585190035291</v>
      </c>
      <c r="BI12" s="19">
        <v>1.219017357298862</v>
      </c>
      <c r="BJ12" s="19">
        <v>1.0061490795784171</v>
      </c>
      <c r="BK12" s="19">
        <v>0.6347501668222875</v>
      </c>
      <c r="BL12" s="19">
        <v>1.6440152475250276</v>
      </c>
      <c r="BM12" s="19">
        <v>2.222167309340647</v>
      </c>
      <c r="BN12" s="19">
        <v>2.4788274460212465</v>
      </c>
      <c r="BO12" s="19">
        <v>0.7669094893595828</v>
      </c>
      <c r="BP12" s="19">
        <v>2.9546826716248944</v>
      </c>
      <c r="BQ12" s="19">
        <v>1.6205897227728305</v>
      </c>
      <c r="BR12" s="19">
        <v>1.8358879474637173</v>
      </c>
      <c r="BS12" s="19">
        <v>2.112710934488141</v>
      </c>
      <c r="BT12" s="19">
        <v>1.5788205204502028</v>
      </c>
      <c r="BU12" s="19">
        <v>0.2069602957723839</v>
      </c>
      <c r="BV12" s="19">
        <v>1.9513367350189263</v>
      </c>
      <c r="BW12" s="19">
        <v>1.5295796254486667</v>
      </c>
      <c r="BX12" s="19">
        <v>0.7797990810675437</v>
      </c>
      <c r="BY12" s="19">
        <v>1.9155487534940887</v>
      </c>
      <c r="BZ12" s="19">
        <v>1.6461721539071799</v>
      </c>
      <c r="CA12" s="19">
        <v>1.1316010058675607</v>
      </c>
      <c r="CB12" s="19">
        <v>2.59745473523626</v>
      </c>
      <c r="CC12" s="19">
        <v>1.2762995049504953</v>
      </c>
      <c r="CD12" s="19">
        <v>1.8929361683647588</v>
      </c>
      <c r="CE12" s="19">
        <v>0.786061588330632</v>
      </c>
      <c r="CF12" s="19">
        <v>3.811921546628958</v>
      </c>
      <c r="CG12" s="19">
        <v>2.530012278387078</v>
      </c>
      <c r="CH12" s="19">
        <v>3.3263127183811827</v>
      </c>
      <c r="CI12" s="19">
        <v>1.868892129237488</v>
      </c>
      <c r="CJ12" s="19">
        <v>2.637042846254248</v>
      </c>
      <c r="CK12" s="19">
        <v>2.8461468946856434</v>
      </c>
      <c r="CL12" s="19">
        <v>2.992142743328108</v>
      </c>
      <c r="CM12" s="19">
        <v>1.277590671536458</v>
      </c>
      <c r="CN12" s="19">
        <v>3.0127692251712785</v>
      </c>
      <c r="CO12" s="19">
        <v>3.3155030344548164</v>
      </c>
      <c r="CP12" s="19">
        <v>2.4167468026313124</v>
      </c>
      <c r="CQ12" s="19">
        <v>1.525911440292238</v>
      </c>
      <c r="CR12" s="19">
        <v>1.401306669182801</v>
      </c>
      <c r="CS12" s="19">
        <v>1.3316179347153017</v>
      </c>
      <c r="CT12" s="19">
        <v>3.5790259686439025</v>
      </c>
      <c r="CU12" s="19">
        <v>0.5954308516630346</v>
      </c>
    </row>
    <row r="13" spans="1:99" s="18" customFormat="1" ht="16.5" customHeight="1">
      <c r="A13" s="40" t="s">
        <v>10</v>
      </c>
      <c r="B13" s="16">
        <f>'RSU fossa setembre 98'!F13</f>
        <v>0.5072963015249635</v>
      </c>
      <c r="C13" s="16">
        <v>1.66</v>
      </c>
      <c r="D13" s="16">
        <v>2.2</v>
      </c>
      <c r="E13" s="16">
        <f>'RSU fossa octubre 01'!D13</f>
        <v>0.5418472824274758</v>
      </c>
      <c r="F13" s="16">
        <f>'RSU fossa juny 03'!F13</f>
        <v>1.055366045638568</v>
      </c>
      <c r="G13" s="16">
        <f>'RSU fossa setembre 03'!H13</f>
        <v>0.5548827355926451</v>
      </c>
      <c r="H13" s="16">
        <f>'RSU fossa març 04 (1)'!H13</f>
        <v>0.39337480132185537</v>
      </c>
      <c r="I13" s="16">
        <f>'RSU fossa març 04 (2)'!H13</f>
        <v>0.5999163842642496</v>
      </c>
      <c r="J13" s="16">
        <f>'RSU fossa juny 04'!H13</f>
        <v>0.14822470444913785</v>
      </c>
      <c r="K13" s="16">
        <f>'RSU fossa setembre 04 (1)'!H13</f>
        <v>0.36418125980795835</v>
      </c>
      <c r="L13" s="16">
        <f>'RSU fossa setembre 04 (2)'!H13</f>
        <v>0.42135250045916317</v>
      </c>
      <c r="M13" s="16">
        <f>'RSU fossa octubre 04'!H13</f>
        <v>0.04057959110452967</v>
      </c>
      <c r="N13" s="16">
        <f>'RSU fossa novembre 04'!H13</f>
        <v>0.14601907166397474</v>
      </c>
      <c r="O13" s="16">
        <f>'RSU fossa desembre 04'!H13</f>
        <v>0.29078365290236874</v>
      </c>
      <c r="P13" s="16">
        <f>'RSU fossa febrer 05'!H13</f>
        <v>0.37080338047552863</v>
      </c>
      <c r="Q13" s="16">
        <f>'RSU fossa març 05'!H13</f>
        <v>0.19535616473007755</v>
      </c>
      <c r="R13" s="16">
        <f>'RSU fossa abril 05'!H13</f>
        <v>0.16567888683794277</v>
      </c>
      <c r="S13" s="16">
        <f>'RSU fossa juny 05'!H13</f>
        <v>0.26608276694703564</v>
      </c>
      <c r="T13" s="16">
        <f>'RSU fossa agost 05'!H13</f>
        <v>0.2195593616636038</v>
      </c>
      <c r="U13" s="16">
        <f>'RSU fossa setembre 05'!H13</f>
        <v>0.5155975302145204</v>
      </c>
      <c r="V13" s="16">
        <f>'RSU fossa octubre 05'!H13</f>
        <v>0.4850919706768515</v>
      </c>
      <c r="W13" s="16">
        <v>0.6120315048379487</v>
      </c>
      <c r="X13" s="16">
        <v>0.6872739992434065</v>
      </c>
      <c r="Y13" s="16">
        <v>0.34379672088010743</v>
      </c>
      <c r="Z13" s="16">
        <v>0.22654281343767588</v>
      </c>
      <c r="AA13" s="16">
        <v>0.46311839275195776</v>
      </c>
      <c r="AB13" s="16">
        <v>0.2708397195180041</v>
      </c>
      <c r="AC13" s="16">
        <v>0.3687839208566914</v>
      </c>
      <c r="AD13" s="16">
        <v>0.4338303655698426</v>
      </c>
      <c r="AE13" s="16">
        <v>0.9802294358198761</v>
      </c>
      <c r="AF13" s="16">
        <v>0.5028842343484544</v>
      </c>
      <c r="AG13" s="16">
        <v>0.2237870060551691</v>
      </c>
      <c r="AH13" s="16">
        <v>0.4933743902092438</v>
      </c>
      <c r="AI13" s="16">
        <v>0.7963438884151911</v>
      </c>
      <c r="AJ13" s="16">
        <v>0.2740126799934144</v>
      </c>
      <c r="AK13" s="16">
        <v>0.35655670823588476</v>
      </c>
      <c r="AL13" s="16">
        <v>0.3907939045470328</v>
      </c>
      <c r="AM13" s="16">
        <v>0.5874575805152227</v>
      </c>
      <c r="AN13" s="16">
        <v>0.7414542808187147</v>
      </c>
      <c r="AO13" s="16">
        <v>0.4784169415674751</v>
      </c>
      <c r="AP13" s="16">
        <v>0.5997370465515547</v>
      </c>
      <c r="AQ13" s="16">
        <v>0.4154394333252924</v>
      </c>
      <c r="AR13" s="16">
        <v>0.6238274828792574</v>
      </c>
      <c r="AS13" s="16">
        <v>0.15277021457647086</v>
      </c>
      <c r="AT13" s="16">
        <v>0.39640458084527397</v>
      </c>
      <c r="AU13" s="16">
        <v>0.417677558907966</v>
      </c>
      <c r="AV13" s="16">
        <v>0.5015131159659789</v>
      </c>
      <c r="AW13" s="16">
        <v>0.358109805357534</v>
      </c>
      <c r="AX13" s="16">
        <v>0.2565213629813895</v>
      </c>
      <c r="AY13" s="16">
        <v>0.3308362829043291</v>
      </c>
      <c r="AZ13" s="16">
        <v>0.365242085103455</v>
      </c>
      <c r="BA13" s="16">
        <v>0.4784658804779192</v>
      </c>
      <c r="BB13" s="16">
        <v>0.20303486855947447</v>
      </c>
      <c r="BC13" s="16">
        <v>0.1709672011242766</v>
      </c>
      <c r="BD13" s="16">
        <v>0.47745728279616084</v>
      </c>
      <c r="BE13" s="16">
        <v>0.21380591627597784</v>
      </c>
      <c r="BF13" s="16">
        <v>0.24516232208539898</v>
      </c>
      <c r="BG13" s="16">
        <v>0.20120614262899755</v>
      </c>
      <c r="BH13" s="16">
        <v>0.09880315959731359</v>
      </c>
      <c r="BI13" s="16">
        <v>0.07855651970762233</v>
      </c>
      <c r="BJ13" s="16">
        <v>0.16937654411195868</v>
      </c>
      <c r="BK13" s="16">
        <v>0.15262857867604623</v>
      </c>
      <c r="BL13" s="16">
        <v>0.4346635244058373</v>
      </c>
      <c r="BM13" s="16">
        <v>0.41066485974614</v>
      </c>
      <c r="BN13" s="16">
        <v>0.5200787767213013</v>
      </c>
      <c r="BO13" s="16">
        <v>0.20704327836580164</v>
      </c>
      <c r="BP13" s="16">
        <v>0.5761892102125897</v>
      </c>
      <c r="BQ13" s="16">
        <v>0.11167406581266165</v>
      </c>
      <c r="BR13" s="16">
        <v>0.33281490451849327</v>
      </c>
      <c r="BS13" s="16">
        <v>0.45458969429836366</v>
      </c>
      <c r="BT13" s="16">
        <v>0.3268730464559399</v>
      </c>
      <c r="BU13" s="16">
        <v>0</v>
      </c>
      <c r="BV13" s="16">
        <v>0.1904335385165292</v>
      </c>
      <c r="BW13" s="16">
        <v>0.20512503330823098</v>
      </c>
      <c r="BX13" s="16">
        <v>0.18382900516244813</v>
      </c>
      <c r="BY13" s="16">
        <v>0.7420236357271968</v>
      </c>
      <c r="BZ13" s="16">
        <v>0.047600158667195566</v>
      </c>
      <c r="CA13" s="16">
        <v>0.02667073077802332</v>
      </c>
      <c r="CB13" s="16">
        <v>0.6744550162591835</v>
      </c>
      <c r="CC13" s="16">
        <v>0.10829207920792082</v>
      </c>
      <c r="CD13" s="16">
        <v>0.0970639367520077</v>
      </c>
      <c r="CE13" s="16">
        <v>0.27147487844408424</v>
      </c>
      <c r="CF13" s="16">
        <v>0.7793187120542361</v>
      </c>
      <c r="CG13" s="16">
        <v>0.2104714965404827</v>
      </c>
      <c r="CH13" s="16">
        <v>0.11745521232034564</v>
      </c>
      <c r="CI13" s="16">
        <v>0.6310647824819824</v>
      </c>
      <c r="CJ13" s="16">
        <v>0.9403247075775443</v>
      </c>
      <c r="CK13" s="16">
        <v>0.3712516309004832</v>
      </c>
      <c r="CL13" s="16">
        <v>0.19123297375042497</v>
      </c>
      <c r="CM13" s="16">
        <v>0.3612490937827195</v>
      </c>
      <c r="CN13" s="16">
        <v>0.4049848316882335</v>
      </c>
      <c r="CO13" s="16">
        <v>0.8360866427937469</v>
      </c>
      <c r="CP13" s="16">
        <v>0.31343108794987806</v>
      </c>
      <c r="CQ13" s="16">
        <v>0.26436938468266497</v>
      </c>
      <c r="CR13" s="16">
        <v>0.14232531198431897</v>
      </c>
      <c r="CS13" s="16">
        <v>0.3075740109083308</v>
      </c>
      <c r="CT13" s="16">
        <v>0.28840382752145693</v>
      </c>
      <c r="CU13" s="16">
        <v>0.21255820889060478</v>
      </c>
    </row>
    <row r="14" spans="1:99" s="18" customFormat="1" ht="16.5" customHeight="1">
      <c r="A14" s="41" t="s">
        <v>11</v>
      </c>
      <c r="B14" s="36">
        <f>'RSU fossa setembre 98'!F14</f>
        <v>0.9225761700323445</v>
      </c>
      <c r="C14" s="36">
        <v>2.49</v>
      </c>
      <c r="D14" s="36">
        <v>2.77</v>
      </c>
      <c r="E14" s="36">
        <f>'RSU fossa octubre 01'!D14</f>
        <v>1.3921307102367455</v>
      </c>
      <c r="F14" s="36">
        <f>'RSU fossa juny 03'!F14</f>
        <v>1.2476713276357878</v>
      </c>
      <c r="G14" s="36">
        <f>'RSU fossa setembre 03'!H14</f>
        <v>1.1041752478139248</v>
      </c>
      <c r="H14" s="36">
        <f>'RSU fossa març 04 (1)'!H14</f>
        <v>0.668354117178917</v>
      </c>
      <c r="I14" s="36">
        <f>'RSU fossa març 04 (2)'!H14</f>
        <v>0.8303064710100979</v>
      </c>
      <c r="J14" s="36">
        <f>'RSU fossa juny 04'!H14</f>
        <v>0.27239142617493917</v>
      </c>
      <c r="K14" s="36">
        <f>'RSU fossa setembre 04 (1)'!H14</f>
        <v>0.6488464146551222</v>
      </c>
      <c r="L14" s="36">
        <f>'RSU fossa setembre 04 (2)'!H14</f>
        <v>0.4804480750055531</v>
      </c>
      <c r="M14" s="36">
        <f>'RSU fossa octubre 04'!H14</f>
        <v>0.22198013723232057</v>
      </c>
      <c r="N14" s="36">
        <f>'RSU fossa novembre 04'!H14</f>
        <v>0.5758818285089767</v>
      </c>
      <c r="O14" s="36">
        <f>'RSU fossa desembre 04'!H14</f>
        <v>0.7450283556733055</v>
      </c>
      <c r="P14" s="36">
        <f>'RSU fossa febrer 05'!H14</f>
        <v>0.7327233931478787</v>
      </c>
      <c r="Q14" s="36">
        <f>'RSU fossa març 05'!H14</f>
        <v>0.4295518006354178</v>
      </c>
      <c r="R14" s="36">
        <f>'RSU fossa abril 05'!H14</f>
        <v>0.70932680143303</v>
      </c>
      <c r="S14" s="36">
        <f>'RSU fossa juny 05'!H14</f>
        <v>0.4364521571843017</v>
      </c>
      <c r="T14" s="36">
        <f>'RSU fossa agost 05'!H14</f>
        <v>0.2296688618691319</v>
      </c>
      <c r="U14" s="36">
        <f>'RSU fossa setembre 05'!H14</f>
        <v>0.8299300353760334</v>
      </c>
      <c r="V14" s="36">
        <f>'RSU fossa octubre 05'!H14</f>
        <v>0.8175283695989758</v>
      </c>
      <c r="W14" s="36">
        <v>1.643114413343899</v>
      </c>
      <c r="X14" s="36">
        <v>0.7427767973361258</v>
      </c>
      <c r="Y14" s="36">
        <v>0.6187254230467103</v>
      </c>
      <c r="Z14" s="36">
        <v>0.41331759372162485</v>
      </c>
      <c r="AA14" s="36">
        <v>0.8310972499530191</v>
      </c>
      <c r="AB14" s="36">
        <v>0.3851380116600572</v>
      </c>
      <c r="AC14" s="36">
        <v>0.5856912058017597</v>
      </c>
      <c r="AD14" s="36">
        <v>0.7578445887266501</v>
      </c>
      <c r="AE14" s="19">
        <v>1.3387281916999039</v>
      </c>
      <c r="AF14" s="19">
        <v>0.5570305098290431</v>
      </c>
      <c r="AG14" s="19">
        <v>1.1264646083465384</v>
      </c>
      <c r="AH14" s="19">
        <v>0.535029162233991</v>
      </c>
      <c r="AI14" s="19">
        <v>0.7155333010230561</v>
      </c>
      <c r="AJ14" s="19">
        <v>0.811034247870373</v>
      </c>
      <c r="AK14" s="19">
        <v>1.0447989444315</v>
      </c>
      <c r="AL14" s="19">
        <v>0.6731519637770457</v>
      </c>
      <c r="AM14" s="19">
        <v>0.8682558340680332</v>
      </c>
      <c r="AN14" s="19">
        <v>2.1279298938711397</v>
      </c>
      <c r="AO14" s="19">
        <v>0.6456738072247207</v>
      </c>
      <c r="AP14" s="19">
        <v>1.2324918383788213</v>
      </c>
      <c r="AQ14" s="19">
        <v>0.834007651545543</v>
      </c>
      <c r="AR14" s="19">
        <v>1.1206308182342912</v>
      </c>
      <c r="AS14" s="19">
        <v>0.04339589670063938</v>
      </c>
      <c r="AT14" s="19">
        <v>1.0119859493831846</v>
      </c>
      <c r="AU14" s="19">
        <v>0.6380734331634155</v>
      </c>
      <c r="AV14" s="19">
        <v>1.1284831897184113</v>
      </c>
      <c r="AW14" s="19">
        <v>0.7740128300645374</v>
      </c>
      <c r="AX14" s="19">
        <v>0.9250938399131652</v>
      </c>
      <c r="AY14" s="19">
        <v>0.6767392485812849</v>
      </c>
      <c r="AZ14" s="19">
        <v>0.5526415003580595</v>
      </c>
      <c r="BA14" s="19">
        <v>0.9343094958327265</v>
      </c>
      <c r="BB14" s="19">
        <v>1.0554849081321032</v>
      </c>
      <c r="BC14" s="19">
        <v>1.0334032002902034</v>
      </c>
      <c r="BD14" s="19">
        <v>0.9847049857910208</v>
      </c>
      <c r="BE14" s="19">
        <v>0.5233748855171052</v>
      </c>
      <c r="BF14" s="19">
        <v>0.1304440535209766</v>
      </c>
      <c r="BG14" s="19">
        <v>1.1187845495179167</v>
      </c>
      <c r="BH14" s="19">
        <v>0.2834835901535613</v>
      </c>
      <c r="BI14" s="19">
        <v>0.7721228838763455</v>
      </c>
      <c r="BJ14" s="19">
        <v>0.2463450007320947</v>
      </c>
      <c r="BK14" s="19">
        <v>0.2088363235540064</v>
      </c>
      <c r="BL14" s="19">
        <v>0.6547379693597499</v>
      </c>
      <c r="BM14" s="19">
        <v>0.6609911917034048</v>
      </c>
      <c r="BN14" s="19">
        <v>0.8609603114727477</v>
      </c>
      <c r="BO14" s="19">
        <v>0.6232429547274545</v>
      </c>
      <c r="BP14" s="19">
        <v>1.6141514440972677</v>
      </c>
      <c r="BQ14" s="19">
        <v>0.4869556220653031</v>
      </c>
      <c r="BR14" s="19">
        <v>0.7803353464136437</v>
      </c>
      <c r="BS14" s="19">
        <v>0.8469949958725568</v>
      </c>
      <c r="BT14" s="19">
        <v>0.6502366105109234</v>
      </c>
      <c r="BU14" s="19">
        <v>0.38883796496323697</v>
      </c>
      <c r="BV14" s="19">
        <v>1.1078876298754354</v>
      </c>
      <c r="BW14" s="19">
        <v>0.8884451352832083</v>
      </c>
      <c r="BX14" s="19">
        <v>0.9438165180751124</v>
      </c>
      <c r="BY14" s="19">
        <v>0.8301620905363356</v>
      </c>
      <c r="BZ14" s="19">
        <v>0.6941689805632687</v>
      </c>
      <c r="CA14" s="19">
        <v>0.4915034671950011</v>
      </c>
      <c r="CB14" s="19">
        <v>1.48942149423903</v>
      </c>
      <c r="CC14" s="19">
        <v>0.7155012376237626</v>
      </c>
      <c r="CD14" s="19">
        <v>0.622389529656724</v>
      </c>
      <c r="CE14" s="19">
        <v>0.4376012965964344</v>
      </c>
      <c r="CF14" s="19">
        <v>1.434596281317474</v>
      </c>
      <c r="CG14" s="19">
        <v>0.5605887761863475</v>
      </c>
      <c r="CH14" s="19">
        <v>1.724758087484457</v>
      </c>
      <c r="CI14" s="19">
        <v>0.8395433440861358</v>
      </c>
      <c r="CJ14" s="19">
        <v>0.9297983102682986</v>
      </c>
      <c r="CK14" s="19">
        <v>1.0055977473499285</v>
      </c>
      <c r="CL14" s="19">
        <v>1.1556176971216205</v>
      </c>
      <c r="CM14" s="19">
        <v>0.5257316809012565</v>
      </c>
      <c r="CN14" s="19">
        <v>1.386210359143651</v>
      </c>
      <c r="CO14" s="19">
        <v>1.7129809299846341</v>
      </c>
      <c r="CP14" s="19">
        <v>0.3249879326872911</v>
      </c>
      <c r="CQ14" s="19">
        <v>0.7626727997479109</v>
      </c>
      <c r="CR14" s="19">
        <v>0.37457707224211567</v>
      </c>
      <c r="CS14" s="19">
        <v>0.8419743772979744</v>
      </c>
      <c r="CT14" s="19">
        <v>1.2423569479704746</v>
      </c>
      <c r="CU14" s="19">
        <v>0.3833256551646158</v>
      </c>
    </row>
    <row r="15" spans="1:99" s="18" customFormat="1" ht="16.5" customHeight="1">
      <c r="A15" s="40" t="s">
        <v>12</v>
      </c>
      <c r="B15" s="16">
        <f>'RSU fossa setembre 98'!F15</f>
        <v>1.4425718095945061</v>
      </c>
      <c r="C15" s="16">
        <v>0.74</v>
      </c>
      <c r="D15" s="16">
        <v>0.4</v>
      </c>
      <c r="E15" s="16">
        <f>'RSU fossa octubre 01'!D15</f>
        <v>0</v>
      </c>
      <c r="F15" s="16">
        <f>'RSU fossa juny 03'!F15</f>
        <v>0.06430351257937464</v>
      </c>
      <c r="G15" s="16">
        <f>'RSU fossa setembre 03'!H15</f>
        <v>0.32130398597796195</v>
      </c>
      <c r="H15" s="16">
        <f>'RSU fossa març 04 (1)'!H15</f>
        <v>0.04646480291179431</v>
      </c>
      <c r="I15" s="16">
        <f>'RSU fossa març 04 (2)'!H15</f>
        <v>0</v>
      </c>
      <c r="J15" s="16">
        <f>'RSU fossa juny 04'!H15</f>
        <v>0.14521718304914508</v>
      </c>
      <c r="K15" s="16">
        <f>'RSU fossa setembre 04 (1)'!H15</f>
        <v>0</v>
      </c>
      <c r="L15" s="16">
        <f>'RSU fossa setembre 04 (2)'!H15</f>
        <v>1.485356116193558</v>
      </c>
      <c r="M15" s="16">
        <f>'RSU fossa octubre 04'!H15</f>
        <v>0</v>
      </c>
      <c r="N15" s="16">
        <f>'RSU fossa novembre 04'!H15</f>
        <v>0</v>
      </c>
      <c r="O15" s="16">
        <f>'RSU fossa desembre 04'!H15</f>
        <v>2.2472405924056145</v>
      </c>
      <c r="P15" s="16">
        <f>'RSU fossa febrer 05'!H15</f>
        <v>0</v>
      </c>
      <c r="Q15" s="16">
        <f>'RSU fossa març 05'!H15</f>
        <v>0</v>
      </c>
      <c r="R15" s="16">
        <f>'RSU fossa abril 05'!H15</f>
        <v>0.05957345406886691</v>
      </c>
      <c r="S15" s="16">
        <f>'RSU fossa juny 05'!H15</f>
        <v>0</v>
      </c>
      <c r="T15" s="16">
        <f>'RSU fossa agost 05'!H15</f>
        <v>0.15519437811397221</v>
      </c>
      <c r="U15" s="16">
        <f>'RSU fossa setembre 05'!H15</f>
        <v>0</v>
      </c>
      <c r="V15" s="16">
        <f>'RSU fossa octubre 05'!H15</f>
        <v>0.206868486535025</v>
      </c>
      <c r="W15" s="16">
        <v>0.6283011234062594</v>
      </c>
      <c r="X15" s="16">
        <v>0.33693498583138287</v>
      </c>
      <c r="Y15" s="16">
        <v>0.20554927386494234</v>
      </c>
      <c r="Z15" s="16">
        <v>0</v>
      </c>
      <c r="AA15" s="16">
        <v>0.25366989645278</v>
      </c>
      <c r="AB15" s="16">
        <v>0.035568904872939976</v>
      </c>
      <c r="AC15" s="16">
        <v>0.2769758913942421</v>
      </c>
      <c r="AD15" s="16">
        <v>0.2035120362832888</v>
      </c>
      <c r="AE15" s="16">
        <v>1.4037358217396856</v>
      </c>
      <c r="AF15" s="16">
        <v>0.025408542619487013</v>
      </c>
      <c r="AG15" s="16">
        <v>0.3862217177290259</v>
      </c>
      <c r="AH15" s="16">
        <v>2.6455897647078355</v>
      </c>
      <c r="AI15" s="16">
        <v>0.2982163202572155</v>
      </c>
      <c r="AJ15" s="16">
        <v>0.37526194231057747</v>
      </c>
      <c r="AK15" s="16">
        <v>0</v>
      </c>
      <c r="AL15" s="16">
        <v>0.2748023693753676</v>
      </c>
      <c r="AM15" s="16">
        <v>0.0198625511460692</v>
      </c>
      <c r="AN15" s="16">
        <v>0</v>
      </c>
      <c r="AO15" s="16">
        <v>0</v>
      </c>
      <c r="AP15" s="16">
        <v>0.18489583333333334</v>
      </c>
      <c r="AQ15" s="16">
        <v>0.06937286926187265</v>
      </c>
      <c r="AR15" s="16">
        <v>0</v>
      </c>
      <c r="AS15" s="16">
        <v>0.04222972972972973</v>
      </c>
      <c r="AT15" s="16">
        <v>0</v>
      </c>
      <c r="AU15" s="16">
        <v>0.042926829268292686</v>
      </c>
      <c r="AV15" s="16">
        <v>0.17912392118547468</v>
      </c>
      <c r="AW15" s="16">
        <v>0.08756567425569177</v>
      </c>
      <c r="AX15" s="16">
        <v>0.10709234188724993</v>
      </c>
      <c r="AY15" s="16">
        <v>0</v>
      </c>
      <c r="AZ15" s="16">
        <v>0.4086974028588685</v>
      </c>
      <c r="BA15" s="16">
        <v>0.05731451836040951</v>
      </c>
      <c r="BB15" s="16">
        <v>0</v>
      </c>
      <c r="BC15" s="16">
        <v>0.264035575319622</v>
      </c>
      <c r="BD15" s="16">
        <v>0.3812880247550098</v>
      </c>
      <c r="BE15" s="16">
        <v>0</v>
      </c>
      <c r="BF15" s="16">
        <v>0.1893491124260355</v>
      </c>
      <c r="BG15" s="16">
        <v>0.12070660271211262</v>
      </c>
      <c r="BH15" s="16">
        <v>0.23946233450196988</v>
      </c>
      <c r="BI15" s="16">
        <v>0.21492224421265405</v>
      </c>
      <c r="BJ15" s="16">
        <v>0.043093147797744265</v>
      </c>
      <c r="BK15" s="16">
        <v>0</v>
      </c>
      <c r="BL15" s="16">
        <v>0.1422674628301206</v>
      </c>
      <c r="BM15" s="16">
        <v>0</v>
      </c>
      <c r="BN15" s="16">
        <v>0</v>
      </c>
      <c r="BO15" s="16">
        <v>0</v>
      </c>
      <c r="BP15" s="16">
        <v>0.6115055747525281</v>
      </c>
      <c r="BQ15" s="16">
        <v>0.017889390805582724</v>
      </c>
      <c r="BR15" s="16">
        <v>0.20993282149712095</v>
      </c>
      <c r="BS15" s="16">
        <v>0.11803304925379104</v>
      </c>
      <c r="BT15" s="16">
        <v>0.05821422836036614</v>
      </c>
      <c r="BU15" s="16">
        <v>0</v>
      </c>
      <c r="BV15" s="16">
        <v>0.006133172675225812</v>
      </c>
      <c r="BW15" s="16">
        <v>0.003934839065082238</v>
      </c>
      <c r="BX15" s="16">
        <v>0</v>
      </c>
      <c r="BY15" s="16">
        <v>0</v>
      </c>
      <c r="BZ15" s="16">
        <v>0</v>
      </c>
      <c r="CA15" s="16">
        <v>0</v>
      </c>
      <c r="CB15" s="16">
        <v>0.7186157613713918</v>
      </c>
      <c r="CC15" s="16">
        <v>0</v>
      </c>
      <c r="CD15" s="16">
        <v>0</v>
      </c>
      <c r="CE15" s="16">
        <v>0</v>
      </c>
      <c r="CF15" s="16">
        <v>0</v>
      </c>
      <c r="CG15" s="16">
        <v>0.07677215729762006</v>
      </c>
      <c r="CH15" s="16">
        <v>0.17374980028758588</v>
      </c>
      <c r="CI15" s="16">
        <v>0</v>
      </c>
      <c r="CJ15" s="16">
        <v>0</v>
      </c>
      <c r="CK15" s="16">
        <v>0.00417868037273829</v>
      </c>
      <c r="CL15" s="16">
        <v>0.033809315460801084</v>
      </c>
      <c r="CM15" s="16">
        <v>0</v>
      </c>
      <c r="CN15" s="16">
        <v>0.08100445524503846</v>
      </c>
      <c r="CO15" s="16">
        <v>0.006196042794002231</v>
      </c>
      <c r="CP15" s="16">
        <v>0.0020831597366886096</v>
      </c>
      <c r="CQ15" s="16">
        <v>0.09033605010639581</v>
      </c>
      <c r="CR15" s="16">
        <v>0</v>
      </c>
      <c r="CS15" s="16">
        <v>0.034752365727819076</v>
      </c>
      <c r="CT15" s="16">
        <v>0.04688136975132491</v>
      </c>
      <c r="CU15" s="16">
        <v>0.0019980818414322248</v>
      </c>
    </row>
    <row r="16" spans="1:99" s="18" customFormat="1" ht="16.5" customHeight="1">
      <c r="A16" s="42"/>
      <c r="B16" s="25">
        <f>'RSU fossa setembre 98'!F16</f>
        <v>14.814252655022326</v>
      </c>
      <c r="C16" s="25">
        <f>SUM(C7:C15)</f>
        <v>21.470000000000002</v>
      </c>
      <c r="D16" s="25">
        <f>SUM(D7:D15)</f>
        <v>22.019999999999996</v>
      </c>
      <c r="E16" s="25">
        <f>'RSU fossa octubre 01'!D16</f>
        <v>12.637545848616206</v>
      </c>
      <c r="F16" s="25">
        <f>'RSU fossa juny 03'!F16</f>
        <v>17.215700576735514</v>
      </c>
      <c r="G16" s="25">
        <f>'RSU fossa setembre 03'!H16</f>
        <v>16.818990163279313</v>
      </c>
      <c r="H16" s="25">
        <f>'RSU fossa març 04 (1)'!H16</f>
        <v>9.544230227614108</v>
      </c>
      <c r="I16" s="25">
        <f>'RSU fossa març 04 (2)'!H16</f>
        <v>9.754543426569986</v>
      </c>
      <c r="J16" s="25">
        <f>'RSU fossa juny 04'!H16</f>
        <v>5.8713832800207975</v>
      </c>
      <c r="K16" s="25">
        <f>'RSU fossa setembre 04 (1)'!H16</f>
        <v>8.558268570290359</v>
      </c>
      <c r="L16" s="25">
        <f>'RSU fossa setembre 04 (2)'!H16</f>
        <v>10.421104058498521</v>
      </c>
      <c r="M16" s="25">
        <f>'RSU fossa octubre 04'!H16</f>
        <v>3.774902981482487</v>
      </c>
      <c r="N16" s="25">
        <f>'RSU fossa novembre 04'!H16</f>
        <v>7.248260073942359</v>
      </c>
      <c r="O16" s="25">
        <f>'RSU fossa desembre 04'!H16</f>
        <v>11.637607500288468</v>
      </c>
      <c r="P16" s="25">
        <f>'RSU fossa febrer 05'!H16</f>
        <v>9.516425896740762</v>
      </c>
      <c r="Q16" s="25">
        <f>'RSU fossa març 05'!H16</f>
        <v>4.769813882950463</v>
      </c>
      <c r="R16" s="25">
        <f>'RSU fossa abril 05'!H16</f>
        <v>9.568227729375723</v>
      </c>
      <c r="S16" s="25">
        <f>'RSU fossa juny 05'!H16</f>
        <v>6.022513230581037</v>
      </c>
      <c r="T16" s="25">
        <f>'RSU fossa agost 05'!H16</f>
        <v>4.788762878332265</v>
      </c>
      <c r="U16" s="25">
        <f>'RSU fossa setembre 05'!H16</f>
        <v>10.061554714415246</v>
      </c>
      <c r="V16" s="25">
        <f>'RSU fossa octubre 05'!H16</f>
        <v>10.427689239715102</v>
      </c>
      <c r="W16" s="25">
        <v>12.64338732585724</v>
      </c>
      <c r="X16" s="25">
        <v>11.15595342295073</v>
      </c>
      <c r="Y16" s="25">
        <v>8.904730229120474</v>
      </c>
      <c r="Z16" s="25">
        <v>6.846441521430414</v>
      </c>
      <c r="AA16" s="25">
        <v>10.012183172537114</v>
      </c>
      <c r="AB16" s="25">
        <v>9.642891734145342</v>
      </c>
      <c r="AC16" s="25">
        <v>11.981970162074706</v>
      </c>
      <c r="AD16" s="25">
        <v>10.552686530621033</v>
      </c>
      <c r="AE16" s="25">
        <f>SUM(AE7:AE15)</f>
        <v>14.724598672327781</v>
      </c>
      <c r="AF16" s="25">
        <v>8.083475145341884</v>
      </c>
      <c r="AG16" s="25">
        <v>13.787888321395483</v>
      </c>
      <c r="AH16" s="25">
        <v>15.467920954614852</v>
      </c>
      <c r="AI16" s="25">
        <v>14.127933692454818</v>
      </c>
      <c r="AJ16" s="25">
        <v>8.288416991631715</v>
      </c>
      <c r="AK16" s="25">
        <v>8.440816033309098</v>
      </c>
      <c r="AL16" s="25">
        <v>10.316602023533427</v>
      </c>
      <c r="AM16" s="25">
        <v>10.935786408313724</v>
      </c>
      <c r="AN16" s="25">
        <v>18.866055396199247</v>
      </c>
      <c r="AO16" s="21">
        <v>10.390660030797482</v>
      </c>
      <c r="AP16" s="21">
        <v>13.616601051894106</v>
      </c>
      <c r="AQ16" s="21">
        <v>13.6578163844244</v>
      </c>
      <c r="AR16" s="21">
        <v>15.507292586471241</v>
      </c>
      <c r="AS16" s="21">
        <v>4.313643508585486</v>
      </c>
      <c r="AT16" s="21">
        <v>12.55145633385624</v>
      </c>
      <c r="AU16" s="21">
        <v>12.016341940563194</v>
      </c>
      <c r="AV16" s="21">
        <v>11.023710352110834</v>
      </c>
      <c r="AW16" s="21">
        <v>7.902633089834955</v>
      </c>
      <c r="AX16" s="21">
        <v>9.376001635270278</v>
      </c>
      <c r="AY16" s="21">
        <v>9.152758732756212</v>
      </c>
      <c r="AZ16" s="21">
        <v>8.57292585176086</v>
      </c>
      <c r="BA16" s="21">
        <v>9.065037547710736</v>
      </c>
      <c r="BB16" s="21">
        <v>12.323309765155479</v>
      </c>
      <c r="BC16" s="21">
        <v>11.27621757021543</v>
      </c>
      <c r="BD16" s="21">
        <v>7.614751446360835</v>
      </c>
      <c r="BE16" s="21">
        <v>12.558615627830156</v>
      </c>
      <c r="BF16" s="21">
        <v>3.74982674982675</v>
      </c>
      <c r="BG16" s="21">
        <v>10.877288238262569</v>
      </c>
      <c r="BH16" s="21">
        <v>5.261797695145759</v>
      </c>
      <c r="BI16" s="21">
        <v>7.300231685109768</v>
      </c>
      <c r="BJ16" s="21">
        <v>5.77333610866628</v>
      </c>
      <c r="BK16" s="21">
        <v>5.158235901704633</v>
      </c>
      <c r="BL16" s="21">
        <v>11.675999853437101</v>
      </c>
      <c r="BM16" s="21">
        <v>12.996817713221716</v>
      </c>
      <c r="BN16" s="21">
        <v>14.533751550581146</v>
      </c>
      <c r="BO16" s="21">
        <v>8.958010770455358</v>
      </c>
      <c r="BP16" s="21">
        <v>18.735817981873577</v>
      </c>
      <c r="BQ16" s="21">
        <v>8.845573806439857</v>
      </c>
      <c r="BR16" s="21">
        <v>9.101468310051445</v>
      </c>
      <c r="BS16" s="21">
        <v>10.713163616290625</v>
      </c>
      <c r="BT16" s="21">
        <v>8.517719513136882</v>
      </c>
      <c r="BU16" s="21">
        <v>4.558387214315076</v>
      </c>
      <c r="BV16" s="21">
        <v>11.752588332996162</v>
      </c>
      <c r="BW16" s="21">
        <v>9.309214574380519</v>
      </c>
      <c r="BX16" s="21">
        <v>5.6622462280799395</v>
      </c>
      <c r="BY16" s="21">
        <v>11.06132021849608</v>
      </c>
      <c r="BZ16" s="21">
        <v>5.882586275287585</v>
      </c>
      <c r="CA16" s="21">
        <v>5.200792501714547</v>
      </c>
      <c r="CB16" s="21">
        <v>14.906258781966356</v>
      </c>
      <c r="CC16" s="21">
        <v>7.321318069306934</v>
      </c>
      <c r="CD16" s="21">
        <v>6.541508526319825</v>
      </c>
      <c r="CE16" s="21">
        <v>4.461102106969205</v>
      </c>
      <c r="CF16" s="21">
        <v>16.052007746186394</v>
      </c>
      <c r="CG16" s="21">
        <v>13.450838467878974</v>
      </c>
      <c r="CH16" s="21">
        <v>16.700841223420884</v>
      </c>
      <c r="CI16" s="21">
        <v>8.852770540296666</v>
      </c>
      <c r="CJ16" s="21">
        <v>10.718690223079797</v>
      </c>
      <c r="CK16" s="21">
        <v>10.77878546187829</v>
      </c>
      <c r="CL16" s="21">
        <v>17.557703074801715</v>
      </c>
      <c r="CM16" s="21">
        <v>6.55565700195622</v>
      </c>
      <c r="CN16" s="21">
        <v>12.430632610003943</v>
      </c>
      <c r="CO16" s="21">
        <v>15.072608684747525</v>
      </c>
      <c r="CP16" s="21">
        <v>7.856578768586102</v>
      </c>
      <c r="CQ16" s="21">
        <v>9.382477698194156</v>
      </c>
      <c r="CR16" s="21">
        <v>9.451907992354004</v>
      </c>
      <c r="CS16" s="21">
        <v>9.949167907539731</v>
      </c>
      <c r="CT16" s="21">
        <v>14.942099975394655</v>
      </c>
      <c r="CU16" s="21">
        <v>5.288876331445946</v>
      </c>
    </row>
    <row r="17" spans="1:99" ht="16.5" customHeight="1">
      <c r="A17" s="4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</row>
    <row r="18" spans="1:198" s="18" customFormat="1" ht="16.5" customHeight="1">
      <c r="A18" s="40" t="s">
        <v>14</v>
      </c>
      <c r="B18" s="16">
        <f>'RSU fossa setembre 98'!F18</f>
        <v>48.60366143129967</v>
      </c>
      <c r="C18" s="16">
        <v>33.96</v>
      </c>
      <c r="D18" s="16">
        <v>37.44</v>
      </c>
      <c r="E18" s="16">
        <f>'RSU fossa octubre 01'!D18</f>
        <v>33.740413471157055</v>
      </c>
      <c r="F18" s="16">
        <f>'RSU fossa juny 03'!F18</f>
        <v>40.531079239545974</v>
      </c>
      <c r="G18" s="16">
        <f>'RSU fossa setembre 03'!H18</f>
        <v>25.68056388053002</v>
      </c>
      <c r="H18" s="16">
        <f>'RSU fossa març 04 (1)'!H18</f>
        <v>18.466159162207845</v>
      </c>
      <c r="I18" s="16">
        <f>'RSU fossa març 04 (2)'!H18</f>
        <v>29.532857789577445</v>
      </c>
      <c r="J18" s="16">
        <f>'RSU fossa juny 04'!H18</f>
        <v>30.480653703522623</v>
      </c>
      <c r="K18" s="16">
        <f>'RSU fossa setembre 04 (1)'!H18</f>
        <v>21.827440679835423</v>
      </c>
      <c r="L18" s="16">
        <f>'RSU fossa setembre 04 (2)'!H18</f>
        <v>21.448559042692164</v>
      </c>
      <c r="M18" s="16">
        <f>'RSU fossa octubre 04'!H18</f>
        <v>64.33582784361619</v>
      </c>
      <c r="N18" s="16">
        <f>'RSU fossa novembre 04'!H18</f>
        <v>26.645293444063196</v>
      </c>
      <c r="O18" s="16">
        <f>'RSU fossa desembre 04'!H18</f>
        <v>27.62533456507427</v>
      </c>
      <c r="P18" s="16">
        <f>'RSU fossa febrer 05'!H18</f>
        <v>30.877414898823858</v>
      </c>
      <c r="Q18" s="16">
        <f>'RSU fossa març 05'!H18</f>
        <v>19.773162552541486</v>
      </c>
      <c r="R18" s="16">
        <f>'RSU fossa abril 05'!H18</f>
        <v>20.799775817650534</v>
      </c>
      <c r="S18" s="16">
        <f>'RSU fossa juny 05'!H18</f>
        <v>26.20375326136207</v>
      </c>
      <c r="T18" s="16">
        <f>'RSU fossa agost 05'!H18</f>
        <v>12.043837370997574</v>
      </c>
      <c r="U18" s="16">
        <f>'RSU fossa setembre 05'!H18</f>
        <v>25.929717007889533</v>
      </c>
      <c r="V18" s="16">
        <f>'RSU fossa octubre 05'!H18</f>
        <v>38.300185707369394</v>
      </c>
      <c r="W18" s="16">
        <v>25.977676700687606</v>
      </c>
      <c r="X18" s="16">
        <v>44.341381766698554</v>
      </c>
      <c r="Y18" s="16">
        <v>14.268114602802381</v>
      </c>
      <c r="Z18" s="16">
        <v>23.89088152425591</v>
      </c>
      <c r="AA18" s="16">
        <v>29.264667544518566</v>
      </c>
      <c r="AB18" s="16">
        <v>13.052214024601389</v>
      </c>
      <c r="AC18" s="16">
        <v>26.72230559116349</v>
      </c>
      <c r="AD18" s="16">
        <v>23.264717002013683</v>
      </c>
      <c r="AE18" s="16">
        <v>14.880425085677198</v>
      </c>
      <c r="AF18" s="16">
        <v>20.07426812331172</v>
      </c>
      <c r="AG18" s="16">
        <v>18.16725984949652</v>
      </c>
      <c r="AH18" s="16">
        <v>35.366638904481384</v>
      </c>
      <c r="AI18" s="16">
        <v>30.53077149678911</v>
      </c>
      <c r="AJ18" s="16">
        <v>28.945892775726534</v>
      </c>
      <c r="AK18" s="16">
        <v>32.7939982596398</v>
      </c>
      <c r="AL18" s="16">
        <v>23.252724281533265</v>
      </c>
      <c r="AM18" s="16">
        <v>22.446726140085847</v>
      </c>
      <c r="AN18" s="16">
        <v>22.719372076355835</v>
      </c>
      <c r="AO18" s="16">
        <v>29.797005624113826</v>
      </c>
      <c r="AP18" s="16">
        <v>23.183305372185924</v>
      </c>
      <c r="AQ18" s="16">
        <v>20.22626092799471</v>
      </c>
      <c r="AR18" s="16">
        <v>26.68786422746375</v>
      </c>
      <c r="AS18" s="16">
        <v>53.01050319497594</v>
      </c>
      <c r="AT18" s="16">
        <v>29.33275247443148</v>
      </c>
      <c r="AU18" s="16">
        <v>39.70913270296706</v>
      </c>
      <c r="AV18" s="16">
        <v>27.33321872035914</v>
      </c>
      <c r="AW18" s="16">
        <v>18.895421252026413</v>
      </c>
      <c r="AX18" s="16">
        <v>31.491915364788884</v>
      </c>
      <c r="AY18" s="16">
        <v>14.252799837012454</v>
      </c>
      <c r="AZ18" s="16">
        <v>20.39680801517866</v>
      </c>
      <c r="BA18" s="16">
        <v>25.29217840970495</v>
      </c>
      <c r="BB18" s="16">
        <v>21.39515111736673</v>
      </c>
      <c r="BC18" s="16">
        <v>20.54999180781354</v>
      </c>
      <c r="BD18" s="16">
        <v>24.20560012584552</v>
      </c>
      <c r="BE18" s="16">
        <v>20.304932531697716</v>
      </c>
      <c r="BF18" s="16">
        <v>33.46180500026654</v>
      </c>
      <c r="BG18" s="16">
        <v>24.74866488173809</v>
      </c>
      <c r="BH18" s="16">
        <v>54.91893319466061</v>
      </c>
      <c r="BI18" s="16">
        <v>34.89633472499807</v>
      </c>
      <c r="BJ18" s="16">
        <v>15.968114196275534</v>
      </c>
      <c r="BK18" s="16">
        <v>30.543404887935118</v>
      </c>
      <c r="BL18" s="16">
        <v>24.53321531078676</v>
      </c>
      <c r="BM18" s="16">
        <v>17.35041299613478</v>
      </c>
      <c r="BN18" s="16">
        <v>20.753260887743693</v>
      </c>
      <c r="BO18" s="16">
        <v>27.776449082888007</v>
      </c>
      <c r="BP18" s="16">
        <v>21.46356252942483</v>
      </c>
      <c r="BQ18" s="16">
        <v>17.579946297259713</v>
      </c>
      <c r="BR18" s="16">
        <v>36.522912692084375</v>
      </c>
      <c r="BS18" s="16">
        <v>19.224837375851664</v>
      </c>
      <c r="BT18" s="16">
        <v>33.85206399038491</v>
      </c>
      <c r="BU18" s="16">
        <v>7.685775813041316</v>
      </c>
      <c r="BV18" s="16">
        <v>36.008861807105845</v>
      </c>
      <c r="BW18" s="16">
        <v>27.305317043143084</v>
      </c>
      <c r="BX18" s="16">
        <v>27.812887269992316</v>
      </c>
      <c r="BY18" s="16">
        <v>20.4269000163948</v>
      </c>
      <c r="BZ18" s="16">
        <v>20.924236414121385</v>
      </c>
      <c r="CA18" s="16">
        <v>18.924788539205974</v>
      </c>
      <c r="CB18" s="16">
        <v>16.1869203902204</v>
      </c>
      <c r="CC18" s="16">
        <v>18.26268564356436</v>
      </c>
      <c r="CD18" s="16">
        <v>18.897594159787808</v>
      </c>
      <c r="CE18" s="16">
        <v>16.620745542949756</v>
      </c>
      <c r="CF18" s="16">
        <v>18.968628316181352</v>
      </c>
      <c r="CG18" s="16">
        <v>18.076304516332403</v>
      </c>
      <c r="CH18" s="16">
        <v>16.281771640142544</v>
      </c>
      <c r="CI18" s="16">
        <v>29.37303862626537</v>
      </c>
      <c r="CJ18" s="16">
        <v>25.42845139179844</v>
      </c>
      <c r="CK18" s="16">
        <v>27.722419763234186</v>
      </c>
      <c r="CL18" s="16">
        <v>15.98406915590406</v>
      </c>
      <c r="CM18" s="16">
        <v>25.13431495613995</v>
      </c>
      <c r="CN18" s="16">
        <v>17.91156067167708</v>
      </c>
      <c r="CO18" s="16">
        <v>16.187486448086858</v>
      </c>
      <c r="CP18" s="16">
        <v>20.5463020724249</v>
      </c>
      <c r="CQ18" s="16">
        <v>16.45628869983965</v>
      </c>
      <c r="CR18" s="16">
        <v>16.162877101885506</v>
      </c>
      <c r="CS18" s="16">
        <v>18.49240785046699</v>
      </c>
      <c r="CT18" s="16">
        <v>15.759207453211516</v>
      </c>
      <c r="CU18" s="16">
        <v>12.352869653383223</v>
      </c>
      <c r="CV18" s="18" t="s">
        <v>89</v>
      </c>
      <c r="CW18" s="37">
        <f>B18+B19</f>
        <v>48.60366143129967</v>
      </c>
      <c r="CX18" s="37">
        <f>C18+C19</f>
        <v>33.96</v>
      </c>
      <c r="CY18" s="37">
        <f>D18+D19</f>
        <v>37.44</v>
      </c>
      <c r="CZ18" s="37">
        <f aca="true" t="shared" si="0" ref="CZ18:DJ18">E18+E19</f>
        <v>39.283927975992</v>
      </c>
      <c r="DA18" s="37">
        <f t="shared" si="0"/>
        <v>40.833974922272844</v>
      </c>
      <c r="DB18" s="37">
        <f t="shared" si="0"/>
        <v>30.956458839927837</v>
      </c>
      <c r="DC18" s="37">
        <f t="shared" si="0"/>
        <v>33.627282585173695</v>
      </c>
      <c r="DD18" s="37">
        <f t="shared" si="0"/>
        <v>37.864865534539625</v>
      </c>
      <c r="DE18" s="37">
        <f t="shared" si="0"/>
        <v>48.17381833930864</v>
      </c>
      <c r="DF18" s="37">
        <f t="shared" si="0"/>
        <v>30.954308842639712</v>
      </c>
      <c r="DG18" s="37">
        <f t="shared" si="0"/>
        <v>32.85955261218169</v>
      </c>
      <c r="DH18" s="37">
        <f t="shared" si="0"/>
        <v>73.59417399607932</v>
      </c>
      <c r="DI18" s="37">
        <f t="shared" si="0"/>
        <v>37.442760757037135</v>
      </c>
      <c r="DJ18" s="37">
        <f t="shared" si="0"/>
        <v>32.90983123361986</v>
      </c>
      <c r="DK18" s="37">
        <f aca="true" t="shared" si="1" ref="DK18:ED18">P18+P19</f>
        <v>43.32223008871943</v>
      </c>
      <c r="DL18" s="37">
        <f t="shared" si="1"/>
        <v>44.323602381539615</v>
      </c>
      <c r="DM18" s="37">
        <f t="shared" si="1"/>
        <v>53.40728302967867</v>
      </c>
      <c r="DN18" s="37">
        <f t="shared" si="1"/>
        <v>45.648138579668924</v>
      </c>
      <c r="DO18" s="37">
        <f t="shared" si="1"/>
        <v>65.4191251126478</v>
      </c>
      <c r="DP18" s="37">
        <f t="shared" si="1"/>
        <v>39.24111246349476</v>
      </c>
      <c r="DQ18" s="37">
        <f t="shared" si="1"/>
        <v>47.929691582822514</v>
      </c>
      <c r="DR18" s="37">
        <f t="shared" si="1"/>
        <v>47.84090070393048</v>
      </c>
      <c r="DS18" s="37">
        <f t="shared" si="1"/>
        <v>46.33108733260055</v>
      </c>
      <c r="DT18" s="37">
        <f t="shared" si="1"/>
        <v>42.64874558379091</v>
      </c>
      <c r="DU18" s="37">
        <f t="shared" si="1"/>
        <v>37.15926972182766</v>
      </c>
      <c r="DV18" s="37">
        <f t="shared" si="1"/>
        <v>55.40560855442375</v>
      </c>
      <c r="DW18" s="37">
        <f t="shared" si="1"/>
        <v>44.795344670787216</v>
      </c>
      <c r="DX18" s="37">
        <f t="shared" si="1"/>
        <v>45.35055947611525</v>
      </c>
      <c r="DY18" s="37">
        <f t="shared" si="1"/>
        <v>35.92128602403044</v>
      </c>
      <c r="DZ18" s="37">
        <f t="shared" si="1"/>
        <v>33.40850818721782</v>
      </c>
      <c r="EA18" s="37">
        <f t="shared" si="1"/>
        <v>39.40955546667487</v>
      </c>
      <c r="EB18" s="37">
        <f t="shared" si="1"/>
        <v>31.353166048757735</v>
      </c>
      <c r="EC18" s="37">
        <f t="shared" si="1"/>
        <v>42.704491121977505</v>
      </c>
      <c r="ED18" s="37">
        <f t="shared" si="1"/>
        <v>34.874101881204076</v>
      </c>
      <c r="EE18" s="37">
        <f aca="true" t="shared" si="2" ref="EE18:EJ18">SUM(AJ18+AJ19)</f>
        <v>32.38117606465139</v>
      </c>
      <c r="EF18" s="37">
        <f t="shared" si="2"/>
        <v>42.375147748801766</v>
      </c>
      <c r="EG18" s="37">
        <f t="shared" si="2"/>
        <v>38.27767982665604</v>
      </c>
      <c r="EH18" s="37">
        <f t="shared" si="2"/>
        <v>33.90792936897879</v>
      </c>
      <c r="EI18" s="37">
        <f t="shared" si="2"/>
        <v>32.245157851030356</v>
      </c>
      <c r="EJ18" s="37">
        <f t="shared" si="2"/>
        <v>37.63532631758925</v>
      </c>
      <c r="EK18" s="37">
        <f>SUM(AP18+AP19)</f>
        <v>41.39872418023546</v>
      </c>
      <c r="EL18" s="37">
        <f>SUM(AQ18+AQ19)</f>
        <v>25.14140702207076</v>
      </c>
      <c r="EM18" s="37">
        <f>SUM(AR18+AR19)</f>
        <v>29.529528564384833</v>
      </c>
      <c r="EN18" s="37">
        <f>SUM(AS18+AS19)</f>
        <v>63.90261696297265</v>
      </c>
      <c r="EO18" s="37">
        <f>SUM(AT18+AT19)</f>
        <v>32.99665079114181</v>
      </c>
      <c r="EP18" s="37">
        <f>AU18+AU19</f>
        <v>49.591475422872904</v>
      </c>
      <c r="EQ18" s="37">
        <f>AV18+AV19</f>
        <v>42.397859550306876</v>
      </c>
      <c r="ER18" s="37">
        <f aca="true" t="shared" si="3" ref="ER18:GB18">SUM(AW18,AW19)</f>
        <v>33.752633975732934</v>
      </c>
      <c r="ES18" s="37">
        <f t="shared" si="3"/>
        <v>36.1994479934702</v>
      </c>
      <c r="ET18" s="37">
        <f t="shared" si="3"/>
        <v>23.325919168664882</v>
      </c>
      <c r="EU18" s="37">
        <f t="shared" si="3"/>
        <v>41.54991137711427</v>
      </c>
      <c r="EV18" s="37">
        <f t="shared" si="3"/>
        <v>49.17938969349444</v>
      </c>
      <c r="EW18" s="37">
        <f t="shared" si="3"/>
        <v>23.99263259284958</v>
      </c>
      <c r="EX18" s="37">
        <f t="shared" si="3"/>
        <v>23.377353781426265</v>
      </c>
      <c r="EY18" s="37">
        <f t="shared" si="3"/>
        <v>51.53043164658472</v>
      </c>
      <c r="EZ18" s="37">
        <f t="shared" si="3"/>
        <v>38.767667977048944</v>
      </c>
      <c r="FA18" s="37">
        <f t="shared" si="3"/>
        <v>61.608507916200224</v>
      </c>
      <c r="FB18" s="37">
        <f t="shared" si="3"/>
        <v>38.71359560610236</v>
      </c>
      <c r="FC18" s="37">
        <f t="shared" si="3"/>
        <v>67.07459872321331</v>
      </c>
      <c r="FD18" s="37">
        <f t="shared" si="3"/>
        <v>51.646389843392036</v>
      </c>
      <c r="FE18" s="37">
        <f t="shared" si="3"/>
        <v>30.341557668013223</v>
      </c>
      <c r="FF18" s="37">
        <f t="shared" si="3"/>
        <v>53.39071222612031</v>
      </c>
      <c r="FG18" s="37">
        <f t="shared" si="3"/>
        <v>39.027850893669616</v>
      </c>
      <c r="FH18" s="37">
        <f t="shared" si="3"/>
        <v>33.06804368574876</v>
      </c>
      <c r="FI18" s="37">
        <f t="shared" si="3"/>
        <v>44.76482769604199</v>
      </c>
      <c r="FJ18" s="37">
        <f t="shared" si="3"/>
        <v>48.873892881257994</v>
      </c>
      <c r="FK18" s="37">
        <f t="shared" si="3"/>
        <v>30.846079679326206</v>
      </c>
      <c r="FL18" s="37">
        <f t="shared" si="3"/>
        <v>26.33197616641644</v>
      </c>
      <c r="FM18" s="37">
        <f t="shared" si="3"/>
        <v>44.07880242538252</v>
      </c>
      <c r="FN18" s="37">
        <f t="shared" si="3"/>
        <v>29.960708108775012</v>
      </c>
      <c r="FO18" s="37">
        <f t="shared" si="3"/>
        <v>42.77816309753794</v>
      </c>
      <c r="FP18" s="37">
        <f t="shared" si="3"/>
        <v>15.845763422741289</v>
      </c>
      <c r="FQ18" s="37">
        <f t="shared" si="3"/>
        <v>46.244467109575446</v>
      </c>
      <c r="FR18" s="37">
        <f t="shared" si="3"/>
        <v>36.74664720124858</v>
      </c>
      <c r="FS18" s="37">
        <f t="shared" si="3"/>
        <v>49.25209744279546</v>
      </c>
      <c r="FT18" s="37">
        <f t="shared" si="3"/>
        <v>27.600831998459476</v>
      </c>
      <c r="FU18" s="37">
        <f t="shared" si="3"/>
        <v>21.816739389131303</v>
      </c>
      <c r="FV18" s="37">
        <f t="shared" si="3"/>
        <v>27.642307399222737</v>
      </c>
      <c r="FW18" s="37">
        <f t="shared" si="3"/>
        <v>26.669075434581877</v>
      </c>
      <c r="FX18" s="37">
        <f t="shared" si="3"/>
        <v>38.242574257425744</v>
      </c>
      <c r="FY18" s="37">
        <f t="shared" si="3"/>
        <v>54.877034607541525</v>
      </c>
      <c r="FZ18" s="37">
        <f t="shared" si="3"/>
        <v>55.17423014586709</v>
      </c>
      <c r="GA18" s="37">
        <f t="shared" si="3"/>
        <v>33.78218628633459</v>
      </c>
      <c r="GB18" s="37">
        <f t="shared" si="3"/>
        <v>26.530319960390525</v>
      </c>
      <c r="GC18" s="37">
        <f aca="true" t="shared" si="4" ref="GC18:GP18">SUM(CH18,CH19)</f>
        <v>20.32973040560723</v>
      </c>
      <c r="GD18" s="37">
        <f t="shared" si="4"/>
        <v>31.324213955751382</v>
      </c>
      <c r="GE18" s="37">
        <f t="shared" si="4"/>
        <v>31.644189181384537</v>
      </c>
      <c r="GF18" s="37">
        <f t="shared" si="4"/>
        <v>38.79348475874666</v>
      </c>
      <c r="GG18" s="37">
        <f t="shared" si="4"/>
        <v>31.36742152798305</v>
      </c>
      <c r="GH18" s="37">
        <f t="shared" si="4"/>
        <v>42.571287538592415</v>
      </c>
      <c r="GI18" s="37">
        <f t="shared" si="4"/>
        <v>34.83502709414492</v>
      </c>
      <c r="GJ18" s="37">
        <f t="shared" si="4"/>
        <v>36.948803471859605</v>
      </c>
      <c r="GK18" s="37">
        <f t="shared" si="4"/>
        <v>41.67021742182146</v>
      </c>
      <c r="GL18" s="37">
        <f t="shared" si="4"/>
        <v>28.918653169761956</v>
      </c>
      <c r="GM18" s="37">
        <f t="shared" si="4"/>
        <v>32.263609962857416</v>
      </c>
      <c r="GN18" s="37">
        <f t="shared" si="4"/>
        <v>27.211320048036917</v>
      </c>
      <c r="GO18" s="37">
        <f t="shared" si="4"/>
        <v>29.05848433663128</v>
      </c>
      <c r="GP18" s="37">
        <f>SUM(CU18,CU19)</f>
        <v>41.94226923696517</v>
      </c>
    </row>
    <row r="19" spans="1:99" s="18" customFormat="1" ht="16.5" customHeight="1">
      <c r="A19" s="41" t="s">
        <v>15</v>
      </c>
      <c r="B19" s="36">
        <f>'RSU fossa setembre 98'!F19</f>
        <v>0</v>
      </c>
      <c r="C19" s="36">
        <v>0</v>
      </c>
      <c r="D19" s="36">
        <v>0</v>
      </c>
      <c r="E19" s="36">
        <f>'RSU fossa octubre 01'!D19</f>
        <v>5.5435145048349455</v>
      </c>
      <c r="F19" s="36">
        <f>'RSU fossa juny 03'!F19</f>
        <v>0.30289568272686884</v>
      </c>
      <c r="G19" s="36">
        <f>'RSU fossa setembre 03'!H19</f>
        <v>5.275894959397817</v>
      </c>
      <c r="H19" s="36">
        <f>'RSU fossa març 04 (1)'!H19</f>
        <v>15.161123422965852</v>
      </c>
      <c r="I19" s="36">
        <f>'RSU fossa març 04 (2)'!H19</f>
        <v>8.332007744962178</v>
      </c>
      <c r="J19" s="36">
        <f>'RSU fossa juny 04'!H19</f>
        <v>17.693164635786015</v>
      </c>
      <c r="K19" s="36">
        <f>'RSU fossa setembre 04 (1)'!H19</f>
        <v>9.126868162804291</v>
      </c>
      <c r="L19" s="36">
        <f>'RSU fossa setembre 04 (2)'!H19</f>
        <v>11.410993569489522</v>
      </c>
      <c r="M19" s="36">
        <f>'RSU fossa octubre 04'!H19</f>
        <v>9.258346152463131</v>
      </c>
      <c r="N19" s="36">
        <f>'RSU fossa novembre 04'!H19</f>
        <v>10.797467312973936</v>
      </c>
      <c r="O19" s="36">
        <f>'RSU fossa desembre 04'!H19</f>
        <v>5.28449666854559</v>
      </c>
      <c r="P19" s="36">
        <f>'RSU fossa febrer 05'!H19</f>
        <v>12.44481518989557</v>
      </c>
      <c r="Q19" s="36">
        <f>'RSU fossa març 05'!H19</f>
        <v>24.550439828998133</v>
      </c>
      <c r="R19" s="36">
        <f>'RSU fossa abril 05'!H19</f>
        <v>32.60750721202814</v>
      </c>
      <c r="S19" s="36">
        <f>'RSU fossa juny 05'!H19</f>
        <v>19.444385318306853</v>
      </c>
      <c r="T19" s="36">
        <f>'RSU fossa agost 05'!H19</f>
        <v>53.37528774165023</v>
      </c>
      <c r="U19" s="36">
        <f>'RSU fossa setembre 05'!H19</f>
        <v>13.311395455605222</v>
      </c>
      <c r="V19" s="36">
        <f>'RSU fossa octubre 05'!H19</f>
        <v>9.62950587545312</v>
      </c>
      <c r="W19" s="36">
        <v>21.863224003242873</v>
      </c>
      <c r="X19" s="36">
        <v>1.9897055659019964</v>
      </c>
      <c r="Y19" s="36">
        <v>28.380630980988535</v>
      </c>
      <c r="Z19" s="36">
        <v>13.268388197571754</v>
      </c>
      <c r="AA19" s="36">
        <v>26.140941009905184</v>
      </c>
      <c r="AB19" s="36">
        <v>31.74313064618583</v>
      </c>
      <c r="AC19" s="36">
        <v>18.628253884951764</v>
      </c>
      <c r="AD19" s="36">
        <v>12.656569022016757</v>
      </c>
      <c r="AE19" s="19">
        <v>18.52808310154062</v>
      </c>
      <c r="AF19" s="19">
        <v>19.335287343363145</v>
      </c>
      <c r="AG19" s="19">
        <v>13.185906199261217</v>
      </c>
      <c r="AH19" s="19">
        <v>7.337852217496123</v>
      </c>
      <c r="AI19" s="19">
        <v>4.343330384414965</v>
      </c>
      <c r="AJ19" s="19">
        <v>3.4352832889248592</v>
      </c>
      <c r="AK19" s="19">
        <v>9.581149489161964</v>
      </c>
      <c r="AL19" s="19">
        <v>15.024955545122772</v>
      </c>
      <c r="AM19" s="19">
        <v>11.461203228892943</v>
      </c>
      <c r="AN19" s="19">
        <v>9.525785774674521</v>
      </c>
      <c r="AO19" s="19">
        <v>7.838320693475417</v>
      </c>
      <c r="AP19" s="19">
        <v>18.21541880804954</v>
      </c>
      <c r="AQ19" s="19">
        <v>4.915146094076049</v>
      </c>
      <c r="AR19" s="19">
        <v>2.841664336921085</v>
      </c>
      <c r="AS19" s="19">
        <v>10.892113767996713</v>
      </c>
      <c r="AT19" s="19">
        <v>3.663898316710332</v>
      </c>
      <c r="AU19" s="19">
        <v>9.882342719905841</v>
      </c>
      <c r="AV19" s="19">
        <v>15.064640829947736</v>
      </c>
      <c r="AW19" s="19">
        <v>14.857212723706517</v>
      </c>
      <c r="AX19" s="19">
        <v>4.707532628681321</v>
      </c>
      <c r="AY19" s="19">
        <v>9.073119331652428</v>
      </c>
      <c r="AZ19" s="19">
        <v>21.153103361935614</v>
      </c>
      <c r="BA19" s="19">
        <v>23.887211283789497</v>
      </c>
      <c r="BB19" s="19">
        <v>2.5974814754828524</v>
      </c>
      <c r="BC19" s="19">
        <v>2.8273619736127253</v>
      </c>
      <c r="BD19" s="19">
        <v>27.324831520739195</v>
      </c>
      <c r="BE19" s="19">
        <v>18.46273544535123</v>
      </c>
      <c r="BF19" s="19">
        <v>28.146702915933687</v>
      </c>
      <c r="BG19" s="19">
        <v>13.964930724364272</v>
      </c>
      <c r="BH19" s="19">
        <v>12.155665528552703</v>
      </c>
      <c r="BI19" s="19">
        <v>16.750055118393966</v>
      </c>
      <c r="BJ19" s="19">
        <v>14.37344347173769</v>
      </c>
      <c r="BK19" s="19">
        <v>22.84730733818519</v>
      </c>
      <c r="BL19" s="19">
        <v>14.494635582882855</v>
      </c>
      <c r="BM19" s="19">
        <v>15.717630689613987</v>
      </c>
      <c r="BN19" s="19">
        <v>24.011566808298294</v>
      </c>
      <c r="BO19" s="19">
        <v>21.097443798369987</v>
      </c>
      <c r="BP19" s="19">
        <v>9.382517149901375</v>
      </c>
      <c r="BQ19" s="19">
        <v>8.752029869156726</v>
      </c>
      <c r="BR19" s="19">
        <v>7.555889733298143</v>
      </c>
      <c r="BS19" s="19">
        <v>10.735870732923349</v>
      </c>
      <c r="BT19" s="19">
        <v>8.92609910715303</v>
      </c>
      <c r="BU19" s="19">
        <v>8.159987609699973</v>
      </c>
      <c r="BV19" s="19">
        <v>10.235605302469601</v>
      </c>
      <c r="BW19" s="19">
        <v>9.441330158105492</v>
      </c>
      <c r="BX19" s="19">
        <v>21.439210172803147</v>
      </c>
      <c r="BY19" s="19">
        <v>7.173931982064676</v>
      </c>
      <c r="BZ19" s="19">
        <v>0.8925029750099168</v>
      </c>
      <c r="CA19" s="19">
        <v>8.717518860016762</v>
      </c>
      <c r="CB19" s="19">
        <v>10.482155044361475</v>
      </c>
      <c r="CC19" s="19">
        <v>19.979888613861387</v>
      </c>
      <c r="CD19" s="19">
        <v>35.97944044775372</v>
      </c>
      <c r="CE19" s="19">
        <v>38.55348460291734</v>
      </c>
      <c r="CF19" s="19">
        <v>14.813557970153242</v>
      </c>
      <c r="CG19" s="19">
        <v>8.454015444058122</v>
      </c>
      <c r="CH19" s="19">
        <v>4.047958765464687</v>
      </c>
      <c r="CI19" s="19">
        <v>1.9511753294860112</v>
      </c>
      <c r="CJ19" s="19">
        <v>6.215737789586096</v>
      </c>
      <c r="CK19" s="19">
        <v>11.071064995512469</v>
      </c>
      <c r="CL19" s="19">
        <v>15.383352372078992</v>
      </c>
      <c r="CM19" s="19">
        <v>17.43697258245247</v>
      </c>
      <c r="CN19" s="19">
        <v>16.923466422467836</v>
      </c>
      <c r="CO19" s="19">
        <v>20.761317023772747</v>
      </c>
      <c r="CP19" s="19">
        <v>21.123915349396565</v>
      </c>
      <c r="CQ19" s="19">
        <v>12.462364469922306</v>
      </c>
      <c r="CR19" s="19">
        <v>16.10073286097191</v>
      </c>
      <c r="CS19" s="19">
        <v>8.718912197569928</v>
      </c>
      <c r="CT19" s="19">
        <v>13.299276883419765</v>
      </c>
      <c r="CU19" s="19">
        <v>29.589399583581944</v>
      </c>
    </row>
    <row r="20" spans="1:99" s="18" customFormat="1" ht="16.5" customHeight="1">
      <c r="A20" s="40" t="s">
        <v>16</v>
      </c>
      <c r="B20" s="16">
        <f>'RSU fossa setembre 98'!F20</f>
        <v>0</v>
      </c>
      <c r="C20" s="16">
        <v>0</v>
      </c>
      <c r="D20" s="16">
        <v>0</v>
      </c>
      <c r="E20" s="16">
        <f>'RSU fossa octubre 01'!D20</f>
        <v>13.429476492164055</v>
      </c>
      <c r="F20" s="16">
        <f>'RSU fossa juny 03'!F20</f>
        <v>7.660483559700765</v>
      </c>
      <c r="G20" s="16">
        <f>'RSU fossa setembre 03'!H20</f>
        <v>8.276813216022092</v>
      </c>
      <c r="H20" s="16">
        <f>'RSU fossa març 04 (1)'!H20</f>
        <v>2.2855600622726002</v>
      </c>
      <c r="I20" s="16">
        <f>'RSU fossa març 04 (2)'!H20</f>
        <v>3.7533818189460635</v>
      </c>
      <c r="J20" s="16">
        <f>'RSU fossa juny 04'!H20</f>
        <v>1.1704358588755694</v>
      </c>
      <c r="K20" s="16">
        <f>'RSU fossa setembre 04 (1)'!H20</f>
        <v>10.161717887269013</v>
      </c>
      <c r="L20" s="16">
        <f>'RSU fossa setembre 04 (2)'!H20</f>
        <v>8.978006546482058</v>
      </c>
      <c r="M20" s="16">
        <f>'RSU fossa octubre 04'!H20</f>
        <v>1.406860666841918</v>
      </c>
      <c r="N20" s="16">
        <f>'RSU fossa novembre 04'!H20</f>
        <v>6.089759177058535</v>
      </c>
      <c r="O20" s="16">
        <f>'RSU fossa desembre 04'!H20</f>
        <v>4.162126473177348</v>
      </c>
      <c r="P20" s="16">
        <f>'RSU fossa febrer 05'!H20</f>
        <v>11.68297184972422</v>
      </c>
      <c r="Q20" s="16">
        <f>'RSU fossa març 05'!H20</f>
        <v>6.87831766655912</v>
      </c>
      <c r="R20" s="16">
        <f>'RSU fossa abril 05'!H20</f>
        <v>4.106466165096378</v>
      </c>
      <c r="S20" s="16">
        <f>'RSU fossa juny 05'!H20</f>
        <v>3.8689215391656133</v>
      </c>
      <c r="T20" s="16">
        <f>'RSU fossa agost 05'!H20</f>
        <v>3.8003670823642874</v>
      </c>
      <c r="U20" s="16">
        <f>'RSU fossa setembre 05'!H20</f>
        <v>8.58542908804492</v>
      </c>
      <c r="V20" s="16">
        <f>'RSU fossa octubre 05'!H20</f>
        <v>8.154704935229505</v>
      </c>
      <c r="W20" s="16">
        <v>6.997218056658807</v>
      </c>
      <c r="X20" s="16">
        <v>13.299703367494251</v>
      </c>
      <c r="Y20" s="16">
        <v>5.110770713133119</v>
      </c>
      <c r="Z20" s="16">
        <v>5.540138907127368</v>
      </c>
      <c r="AA20" s="16">
        <v>5.387231271907915</v>
      </c>
      <c r="AB20" s="16">
        <v>8.214589109830891</v>
      </c>
      <c r="AC20" s="16">
        <v>3.702889202774605</v>
      </c>
      <c r="AD20" s="16">
        <v>4.839525727597245</v>
      </c>
      <c r="AE20" s="16">
        <v>6.350038042246812</v>
      </c>
      <c r="AF20" s="16">
        <v>4.779296367920374</v>
      </c>
      <c r="AG20" s="16">
        <v>3.5651684019241014</v>
      </c>
      <c r="AH20" s="16">
        <v>8.102575134410095</v>
      </c>
      <c r="AI20" s="16">
        <v>4.914230042916768</v>
      </c>
      <c r="AJ20" s="16">
        <v>8.05535118484945</v>
      </c>
      <c r="AK20" s="16">
        <v>13.450281839272874</v>
      </c>
      <c r="AL20" s="16">
        <v>8.883176034756737</v>
      </c>
      <c r="AM20" s="16">
        <v>5.337857492031958</v>
      </c>
      <c r="AN20" s="16">
        <v>6.233799181793878</v>
      </c>
      <c r="AO20" s="16">
        <v>8.91197535584687</v>
      </c>
      <c r="AP20" s="16">
        <v>7.36697913065393</v>
      </c>
      <c r="AQ20" s="16">
        <v>5.433341118042465</v>
      </c>
      <c r="AR20" s="16">
        <v>5.719212057134867</v>
      </c>
      <c r="AS20" s="16">
        <v>3.304610786005841</v>
      </c>
      <c r="AT20" s="16">
        <v>9.95789004099495</v>
      </c>
      <c r="AU20" s="16">
        <v>5.975437584992087</v>
      </c>
      <c r="AV20" s="16">
        <v>7.665164210103828</v>
      </c>
      <c r="AW20" s="16">
        <v>5.527426270355705</v>
      </c>
      <c r="AX20" s="16">
        <v>5.994194090783095</v>
      </c>
      <c r="AY20" s="16">
        <v>3.6459888354764445</v>
      </c>
      <c r="AZ20" s="16">
        <v>8.753529624636526</v>
      </c>
      <c r="BA20" s="16">
        <v>11.788119460289346</v>
      </c>
      <c r="BB20" s="16">
        <v>5.006959201195201</v>
      </c>
      <c r="BC20" s="16">
        <v>5.235931759983394</v>
      </c>
      <c r="BD20" s="16">
        <v>4.358389855683546</v>
      </c>
      <c r="BE20" s="16">
        <v>9.786453159791733</v>
      </c>
      <c r="BF20" s="16">
        <v>3.1959059651367347</v>
      </c>
      <c r="BG20" s="16">
        <v>7.7333346260907065</v>
      </c>
      <c r="BH20" s="16">
        <v>0.8077394426304498</v>
      </c>
      <c r="BI20" s="16">
        <v>5.9540887260128255</v>
      </c>
      <c r="BJ20" s="16">
        <v>6.01016247235613</v>
      </c>
      <c r="BK20" s="16">
        <v>3.2294892295133844</v>
      </c>
      <c r="BL20" s="16">
        <v>7.766311464577131</v>
      </c>
      <c r="BM20" s="16">
        <v>13.910984246385297</v>
      </c>
      <c r="BN20" s="16">
        <v>6.756375813077099</v>
      </c>
      <c r="BO20" s="16">
        <v>6.174759286404162</v>
      </c>
      <c r="BP20" s="16">
        <v>6.954342876385506</v>
      </c>
      <c r="BQ20" s="16">
        <v>16.1927492199372</v>
      </c>
      <c r="BR20" s="16">
        <v>11.133229591569936</v>
      </c>
      <c r="BS20" s="16">
        <v>8.459290369055111</v>
      </c>
      <c r="BT20" s="16">
        <v>9.538019493297941</v>
      </c>
      <c r="BU20" s="16">
        <v>4.012618550072336</v>
      </c>
      <c r="BV20" s="16">
        <v>6.891228486867176</v>
      </c>
      <c r="BW20" s="16">
        <v>5.559210140737164</v>
      </c>
      <c r="BX20" s="16">
        <v>5.311623127040059</v>
      </c>
      <c r="BY20" s="16">
        <v>3.557005537385079</v>
      </c>
      <c r="BZ20" s="16">
        <v>19.79373264577549</v>
      </c>
      <c r="CA20" s="16">
        <v>4.0996723310218695</v>
      </c>
      <c r="CB20" s="16">
        <v>4.135051587779517</v>
      </c>
      <c r="CC20" s="16">
        <v>6.68703589108911</v>
      </c>
      <c r="CD20" s="16">
        <v>1.172718972761282</v>
      </c>
      <c r="CE20" s="16">
        <v>5.251215559157211</v>
      </c>
      <c r="CF20" s="16">
        <v>7.767941401741286</v>
      </c>
      <c r="CG20" s="16">
        <v>5.230450950666031</v>
      </c>
      <c r="CH20" s="16">
        <v>5.030394492799934</v>
      </c>
      <c r="CI20" s="16">
        <v>13.254852997806106</v>
      </c>
      <c r="CJ20" s="16">
        <v>9.725292007741995</v>
      </c>
      <c r="CK20" s="16">
        <v>7.238069984942463</v>
      </c>
      <c r="CL20" s="16">
        <v>6.232867052639229</v>
      </c>
      <c r="CM20" s="16">
        <v>12.997809976800658</v>
      </c>
      <c r="CN20" s="16">
        <v>5.656558891718274</v>
      </c>
      <c r="CO20" s="16">
        <v>5.868204548237233</v>
      </c>
      <c r="CP20" s="16">
        <v>5.2048590545382485</v>
      </c>
      <c r="CQ20" s="16">
        <v>5.606811238658688</v>
      </c>
      <c r="CR20" s="16">
        <v>2.7243024304407615</v>
      </c>
      <c r="CS20" s="16">
        <v>19.93467432754555</v>
      </c>
      <c r="CT20" s="16">
        <v>5.358683985504931</v>
      </c>
      <c r="CU20" s="16">
        <v>2.617237636764753</v>
      </c>
    </row>
    <row r="21" spans="1:99" s="18" customFormat="1" ht="16.5" customHeight="1">
      <c r="A21" s="41" t="s">
        <v>17</v>
      </c>
      <c r="B21" s="36">
        <f>'RSU fossa setembre 98'!F21</f>
        <v>5.028681416899982</v>
      </c>
      <c r="C21" s="36">
        <v>5.69</v>
      </c>
      <c r="D21" s="36">
        <v>8.36</v>
      </c>
      <c r="E21" s="36">
        <f>'RSU fossa octubre 01'!D21</f>
        <v>6.052017339113038</v>
      </c>
      <c r="F21" s="36">
        <f>'RSU fossa juny 03'!F21</f>
        <v>5.906313160177342</v>
      </c>
      <c r="G21" s="36">
        <f>'RSU fossa setembre 03'!H21</f>
        <v>6.01042992845241</v>
      </c>
      <c r="H21" s="36">
        <f>'RSU fossa març 04 (1)'!H21</f>
        <v>3.7670430780410125</v>
      </c>
      <c r="I21" s="36">
        <f>'RSU fossa març 04 (2)'!H21</f>
        <v>5.746879614074622</v>
      </c>
      <c r="J21" s="36">
        <f>'RSU fossa juny 04'!H21</f>
        <v>9.989447953879173</v>
      </c>
      <c r="K21" s="36">
        <f>'RSU fossa setembre 04 (1)'!H21</f>
        <v>9.630165661815816</v>
      </c>
      <c r="L21" s="36">
        <f>'RSU fossa setembre 04 (2)'!H21</f>
        <v>2.9633503550029396</v>
      </c>
      <c r="M21" s="36">
        <f>'RSU fossa octubre 04'!H21</f>
        <v>2.750551947804509</v>
      </c>
      <c r="N21" s="36">
        <f>'RSU fossa novembre 04'!H21</f>
        <v>8.449350138699359</v>
      </c>
      <c r="O21" s="36">
        <f>'RSU fossa desembre 04'!H21</f>
        <v>3.501956002791161</v>
      </c>
      <c r="P21" s="36">
        <f>'RSU fossa febrer 05'!H21</f>
        <v>4.81710340216228</v>
      </c>
      <c r="Q21" s="36">
        <f>'RSU fossa març 05'!H21</f>
        <v>9.65690005276973</v>
      </c>
      <c r="R21" s="36">
        <f>'RSU fossa abril 05'!H21</f>
        <v>6.681639652559248</v>
      </c>
      <c r="S21" s="36">
        <f>'RSU fossa juny 05'!H21</f>
        <v>7.197972500026197</v>
      </c>
      <c r="T21" s="36">
        <f>'RSU fossa agost 05'!H21</f>
        <v>3.1461511202960497</v>
      </c>
      <c r="U21" s="36">
        <f>'RSU fossa setembre 05'!H21</f>
        <v>5.040061489656138</v>
      </c>
      <c r="V21" s="36">
        <f>'RSU fossa octubre 05'!H21</f>
        <v>3.3044536954690074</v>
      </c>
      <c r="W21" s="36">
        <v>3.2985005972534087</v>
      </c>
      <c r="X21" s="36">
        <v>3.482908091180955</v>
      </c>
      <c r="Y21" s="36">
        <v>3.8552026715888292</v>
      </c>
      <c r="Z21" s="36">
        <v>15.018796141854299</v>
      </c>
      <c r="AA21" s="36">
        <v>4.413425870118276</v>
      </c>
      <c r="AB21" s="36">
        <v>3.461816451710446</v>
      </c>
      <c r="AC21" s="36">
        <v>6.038845713603144</v>
      </c>
      <c r="AD21" s="36">
        <v>6.626782732706095</v>
      </c>
      <c r="AE21" s="19">
        <v>7.606445789532342</v>
      </c>
      <c r="AF21" s="19">
        <v>5.393162350237199</v>
      </c>
      <c r="AG21" s="19">
        <v>10.590868740733555</v>
      </c>
      <c r="AH21" s="19">
        <v>4.221910636836212</v>
      </c>
      <c r="AI21" s="19">
        <v>10.325672854517624</v>
      </c>
      <c r="AJ21" s="19">
        <v>8.560736509094438</v>
      </c>
      <c r="AK21" s="19">
        <v>12.195855235125377</v>
      </c>
      <c r="AL21" s="19">
        <v>5.349356819359847</v>
      </c>
      <c r="AM21" s="19">
        <v>11.433594823829674</v>
      </c>
      <c r="AN21" s="19">
        <v>11.24975432193905</v>
      </c>
      <c r="AO21" s="19">
        <v>7.4307075706070345</v>
      </c>
      <c r="AP21" s="19">
        <v>7.523673490448755</v>
      </c>
      <c r="AQ21" s="19">
        <v>12.787527011369662</v>
      </c>
      <c r="AR21" s="19">
        <v>10.851729140768246</v>
      </c>
      <c r="AS21" s="19">
        <v>1.2320542340723974</v>
      </c>
      <c r="AT21" s="19">
        <v>8.333655809289905</v>
      </c>
      <c r="AU21" s="19">
        <v>4.752422642289677</v>
      </c>
      <c r="AV21" s="19">
        <v>13.259115358540747</v>
      </c>
      <c r="AW21" s="19">
        <v>9.822274415505252</v>
      </c>
      <c r="AX21" s="19">
        <v>8.546153680665508</v>
      </c>
      <c r="AY21" s="19">
        <v>20.18082602705868</v>
      </c>
      <c r="AZ21" s="19">
        <v>12.292334709717045</v>
      </c>
      <c r="BA21" s="19">
        <v>4.400417483040462</v>
      </c>
      <c r="BB21" s="19">
        <v>10.53388322076135</v>
      </c>
      <c r="BC21" s="19">
        <v>12.650936414176936</v>
      </c>
      <c r="BD21" s="19">
        <v>1.7892213513962305</v>
      </c>
      <c r="BE21" s="19">
        <v>7.5468665680581655</v>
      </c>
      <c r="BF21" s="19">
        <v>3.3873340796417724</v>
      </c>
      <c r="BG21" s="19">
        <v>4.861587238268571</v>
      </c>
      <c r="BH21" s="19">
        <v>2.0593283641645392</v>
      </c>
      <c r="BI21" s="19">
        <v>7.268531137068131</v>
      </c>
      <c r="BJ21" s="19">
        <v>6.749308695610235</v>
      </c>
      <c r="BK21" s="19">
        <v>7.541403833379427</v>
      </c>
      <c r="BL21" s="19">
        <v>7.2051642419641855</v>
      </c>
      <c r="BM21" s="19">
        <v>5.9816536298567975</v>
      </c>
      <c r="BN21" s="19">
        <v>4.841177570436045</v>
      </c>
      <c r="BO21" s="19">
        <v>8.786206193961391</v>
      </c>
      <c r="BP21" s="19">
        <v>6.527778815380351</v>
      </c>
      <c r="BQ21" s="19">
        <v>7.791652685701064</v>
      </c>
      <c r="BR21" s="19">
        <v>7.466044283673002</v>
      </c>
      <c r="BS21" s="19">
        <v>8.371800452217977</v>
      </c>
      <c r="BT21" s="19">
        <v>11.066563790971765</v>
      </c>
      <c r="BU21" s="19">
        <v>10.158743425716336</v>
      </c>
      <c r="BV21" s="19">
        <v>10.874967759107058</v>
      </c>
      <c r="BW21" s="19">
        <v>7.547767359145542</v>
      </c>
      <c r="BX21" s="19">
        <v>10.000522421001452</v>
      </c>
      <c r="BY21" s="19">
        <v>13.175896398689945</v>
      </c>
      <c r="BZ21" s="19">
        <v>1.3566045220150735</v>
      </c>
      <c r="CA21" s="19">
        <v>5.978053798674083</v>
      </c>
      <c r="CB21" s="19">
        <v>6.459512625958489</v>
      </c>
      <c r="CC21" s="19">
        <v>14.418316831683173</v>
      </c>
      <c r="CD21" s="19">
        <v>14.940675996506004</v>
      </c>
      <c r="CE21" s="19">
        <v>6.162884927066449</v>
      </c>
      <c r="CF21" s="19">
        <v>10.429165527013495</v>
      </c>
      <c r="CG21" s="19">
        <v>7.64049943729311</v>
      </c>
      <c r="CH21" s="19">
        <v>10.401876949366825</v>
      </c>
      <c r="CI21" s="19">
        <v>5.23107220446109</v>
      </c>
      <c r="CJ21" s="19">
        <v>5.942550643537218</v>
      </c>
      <c r="CK21" s="19">
        <v>3.0757082211479787</v>
      </c>
      <c r="CL21" s="19">
        <v>4.3593830833984635</v>
      </c>
      <c r="CM21" s="19">
        <v>7.3390351598203845</v>
      </c>
      <c r="CN21" s="19">
        <v>4.1159520292831715</v>
      </c>
      <c r="CO21" s="19">
        <v>7.793801873325868</v>
      </c>
      <c r="CP21" s="19">
        <v>4.489717823814983</v>
      </c>
      <c r="CQ21" s="19">
        <v>5.277700717343227</v>
      </c>
      <c r="CR21" s="19">
        <v>14.298797870680335</v>
      </c>
      <c r="CS21" s="19">
        <v>8.16623136080151</v>
      </c>
      <c r="CT21" s="19">
        <v>10.55166772025358</v>
      </c>
      <c r="CU21" s="19">
        <v>12.073569534312062</v>
      </c>
    </row>
    <row r="22" spans="1:99" s="18" customFormat="1" ht="16.5" customHeight="1">
      <c r="A22" s="40" t="s">
        <v>18</v>
      </c>
      <c r="B22" s="16">
        <f>'RSU fossa setembre 98'!F22</f>
        <v>1.7120062114068544</v>
      </c>
      <c r="C22" s="16">
        <v>0.82</v>
      </c>
      <c r="D22" s="16">
        <v>0.54</v>
      </c>
      <c r="E22" s="16">
        <f>'RSU fossa octubre 01'!D22</f>
        <v>1.3212737579193066</v>
      </c>
      <c r="F22" s="16">
        <f>'RSU fossa juny 03'!F22</f>
        <v>0.1534671459149469</v>
      </c>
      <c r="G22" s="16">
        <f>'RSU fossa setembre 03'!H22</f>
        <v>1.295733636797653</v>
      </c>
      <c r="H22" s="16">
        <f>'RSU fossa març 04 (1)'!H22</f>
        <v>1.7045884919613492</v>
      </c>
      <c r="I22" s="16">
        <f>'RSU fossa març 04 (2)'!H22</f>
        <v>1.7548333405973804</v>
      </c>
      <c r="J22" s="16">
        <f>'RSU fossa juny 04'!H22</f>
        <v>3.2006458850846538</v>
      </c>
      <c r="K22" s="16">
        <f>'RSU fossa setembre 04 (1)'!H22</f>
        <v>2.9438428428365877</v>
      </c>
      <c r="L22" s="16">
        <f>'RSU fossa setembre 04 (2)'!H22</f>
        <v>2.0605023819548633</v>
      </c>
      <c r="M22" s="16">
        <f>'RSU fossa octubre 04'!H22</f>
        <v>0.44173187213411597</v>
      </c>
      <c r="N22" s="16">
        <f>'RSU fossa novembre 04'!H22</f>
        <v>2.9458079214836936</v>
      </c>
      <c r="O22" s="16">
        <f>'RSU fossa desembre 04'!H22</f>
        <v>0.2964229161838074</v>
      </c>
      <c r="P22" s="16">
        <f>'RSU fossa febrer 05'!H22</f>
        <v>1.354065852581325</v>
      </c>
      <c r="Q22" s="16">
        <f>'RSU fossa març 05'!H22</f>
        <v>1.150928839497923</v>
      </c>
      <c r="R22" s="16">
        <f>'RSU fossa abril 05'!H22</f>
        <v>2.8611603903720053</v>
      </c>
      <c r="S22" s="16">
        <f>'RSU fossa juny 05'!H22</f>
        <v>1.4746535529385714</v>
      </c>
      <c r="T22" s="16">
        <f>'RSU fossa agost 05'!H22</f>
        <v>0.4152033428755158</v>
      </c>
      <c r="U22" s="16">
        <f>'RSU fossa setembre 05'!H22</f>
        <v>0.20773924220149687</v>
      </c>
      <c r="V22" s="16">
        <f>'RSU fossa octubre 05'!H22</f>
        <v>1.1857161763014779</v>
      </c>
      <c r="W22" s="16">
        <v>0.7563349711713868</v>
      </c>
      <c r="X22" s="16">
        <v>0</v>
      </c>
      <c r="Y22" s="16">
        <v>2.7023736277343735</v>
      </c>
      <c r="Z22" s="16">
        <v>1.3761192301064253</v>
      </c>
      <c r="AA22" s="16">
        <v>0.8622902018620707</v>
      </c>
      <c r="AB22" s="16">
        <v>2.1692897123602144</v>
      </c>
      <c r="AC22" s="16">
        <v>0.81196074807008</v>
      </c>
      <c r="AD22" s="16">
        <v>0</v>
      </c>
      <c r="AE22" s="16">
        <v>4.00025338682494</v>
      </c>
      <c r="AF22" s="16">
        <v>4.216319610024903</v>
      </c>
      <c r="AG22" s="16">
        <v>2.4794946997603</v>
      </c>
      <c r="AH22" s="16">
        <v>0.10145280415550685</v>
      </c>
      <c r="AI22" s="16">
        <v>0.9328537671682323</v>
      </c>
      <c r="AJ22" s="16">
        <v>0.6862667834630821</v>
      </c>
      <c r="AK22" s="16">
        <v>0.7023500374210387</v>
      </c>
      <c r="AL22" s="16">
        <v>0.7275749162957461</v>
      </c>
      <c r="AM22" s="16">
        <v>1.2971059569058287</v>
      </c>
      <c r="AN22" s="16">
        <v>1.9108357447403748</v>
      </c>
      <c r="AO22" s="16">
        <v>0.7666075498579911</v>
      </c>
      <c r="AP22" s="16">
        <v>1.3370545097704942</v>
      </c>
      <c r="AQ22" s="16">
        <v>2.6815827347446817</v>
      </c>
      <c r="AR22" s="16">
        <v>1.092389871383276</v>
      </c>
      <c r="AS22" s="16">
        <v>5.340924379458688</v>
      </c>
      <c r="AT22" s="16">
        <v>0.9491423157332588</v>
      </c>
      <c r="AU22" s="16">
        <v>0.7964632953470061</v>
      </c>
      <c r="AV22" s="16">
        <v>1.1302101892677578</v>
      </c>
      <c r="AW22" s="16">
        <v>1.522837884314793</v>
      </c>
      <c r="AX22" s="16">
        <v>2.6241381716841055</v>
      </c>
      <c r="AY22" s="16">
        <v>7.417299768152366</v>
      </c>
      <c r="AZ22" s="16">
        <v>0</v>
      </c>
      <c r="BA22" s="16">
        <v>0.09820840472696826</v>
      </c>
      <c r="BB22" s="16">
        <v>1.3092537390244814</v>
      </c>
      <c r="BC22" s="16">
        <v>0.5283511970078386</v>
      </c>
      <c r="BD22" s="16">
        <v>0.4320082932215423</v>
      </c>
      <c r="BE22" s="16">
        <v>0.700401775378602</v>
      </c>
      <c r="BF22" s="16">
        <v>0.9109760648222186</v>
      </c>
      <c r="BG22" s="16">
        <v>1.5037169082968707</v>
      </c>
      <c r="BH22" s="16">
        <v>8.184211530390323</v>
      </c>
      <c r="BI22" s="16">
        <v>0</v>
      </c>
      <c r="BJ22" s="16">
        <v>5.150377679479906</v>
      </c>
      <c r="BK22" s="16">
        <v>0.6582718335521469</v>
      </c>
      <c r="BL22" s="16">
        <v>0.03406404039594437</v>
      </c>
      <c r="BM22" s="16">
        <v>0.28254542176797764</v>
      </c>
      <c r="BN22" s="16">
        <v>1.5429581681284028</v>
      </c>
      <c r="BO22" s="16">
        <v>0.7720869724137148</v>
      </c>
      <c r="BP22" s="16">
        <v>5.063105602514072</v>
      </c>
      <c r="BQ22" s="16">
        <v>3.7292208859645424</v>
      </c>
      <c r="BR22" s="16">
        <v>0.7484131698646003</v>
      </c>
      <c r="BS22" s="16">
        <v>7.581044460200633</v>
      </c>
      <c r="BT22" s="16">
        <v>1.4180369441138685</v>
      </c>
      <c r="BU22" s="16">
        <v>1.0720583596615862</v>
      </c>
      <c r="BV22" s="16">
        <v>0.13938310786441696</v>
      </c>
      <c r="BW22" s="16">
        <v>1.3847813370269448</v>
      </c>
      <c r="BX22" s="16">
        <v>3.252484369446229</v>
      </c>
      <c r="BY22" s="16">
        <v>2.4702663841047654</v>
      </c>
      <c r="BZ22" s="16">
        <v>2.0428401428004768</v>
      </c>
      <c r="CA22" s="16">
        <v>1.1887525718204677</v>
      </c>
      <c r="CB22" s="16">
        <v>2.1397888313460998</v>
      </c>
      <c r="CC22" s="16">
        <v>3.1211324257425748</v>
      </c>
      <c r="CD22" s="16">
        <v>1.7867608559780115</v>
      </c>
      <c r="CE22" s="16">
        <v>1.5437601296596433</v>
      </c>
      <c r="CF22" s="16">
        <v>2.38458402147641</v>
      </c>
      <c r="CG22" s="16">
        <v>6.428729924873972</v>
      </c>
      <c r="CH22" s="16">
        <v>3.023562591607216</v>
      </c>
      <c r="CI22" s="16">
        <v>3.3513770550801443</v>
      </c>
      <c r="CJ22" s="16">
        <v>1.8927189600390537</v>
      </c>
      <c r="CK22" s="16">
        <v>0.33463561431715094</v>
      </c>
      <c r="CL22" s="16">
        <v>1.7645970940092532</v>
      </c>
      <c r="CM22" s="16">
        <v>1.512338360358297</v>
      </c>
      <c r="CN22" s="16">
        <v>0.8264178059083079</v>
      </c>
      <c r="CO22" s="16">
        <v>1.850528961671308</v>
      </c>
      <c r="CP22" s="16">
        <v>2.722115499384061</v>
      </c>
      <c r="CQ22" s="16">
        <v>4.728149175124007</v>
      </c>
      <c r="CR22" s="16">
        <v>3.0406695524753706</v>
      </c>
      <c r="CS22" s="16">
        <v>0.5501740487399513</v>
      </c>
      <c r="CT22" s="16">
        <v>2.336233165668812</v>
      </c>
      <c r="CU22" s="16">
        <v>2.2335911457123765</v>
      </c>
    </row>
    <row r="23" spans="1:99" s="18" customFormat="1" ht="16.5" customHeight="1">
      <c r="A23" s="41" t="s">
        <v>43</v>
      </c>
      <c r="B23" s="36">
        <f>'RSU fossa setembre 98'!F23</f>
        <v>0</v>
      </c>
      <c r="C23" s="36">
        <v>0</v>
      </c>
      <c r="D23" s="36">
        <v>0</v>
      </c>
      <c r="E23" s="36">
        <f>'RSU fossa octubre 01'!D23</f>
        <v>0</v>
      </c>
      <c r="F23" s="36">
        <f>'RSU fossa juny 03'!F23</f>
        <v>0</v>
      </c>
      <c r="G23" s="36">
        <f>'RSU fossa setembre 03'!H23</f>
        <v>0</v>
      </c>
      <c r="H23" s="36">
        <f>'RSU fossa març 04 (1)'!H23</f>
        <v>0.08693806570560074</v>
      </c>
      <c r="I23" s="36">
        <f>'RSU fossa març 04 (2)'!H23</f>
        <v>0.3280754539875861</v>
      </c>
      <c r="J23" s="36">
        <f>'RSU fossa juny 04'!H23</f>
        <v>0</v>
      </c>
      <c r="K23" s="36">
        <f>'RSU fossa setembre 04 (1)'!H23</f>
        <v>0.6821782631872643</v>
      </c>
      <c r="L23" s="36">
        <f>'RSU fossa setembre 04 (2)'!H23</f>
        <v>0</v>
      </c>
      <c r="M23" s="36">
        <f>'RSU fossa octubre 04'!H23</f>
        <v>1.297077421113004</v>
      </c>
      <c r="N23" s="36">
        <f>'RSU fossa novembre 04'!H23</f>
        <v>0.19443334665068582</v>
      </c>
      <c r="O23" s="36">
        <f>'RSU fossa desembre 04'!H23</f>
        <v>0</v>
      </c>
      <c r="P23" s="36">
        <f>'RSU fossa febrer 05'!H23</f>
        <v>0.22611220498656145</v>
      </c>
      <c r="Q23" s="36">
        <f>'RSU fossa març 05'!H23</f>
        <v>0</v>
      </c>
      <c r="R23" s="36">
        <f>'RSU fossa abril 05'!H23</f>
        <v>0.2699109161015822</v>
      </c>
      <c r="S23" s="36">
        <f>'RSU fossa juny 05'!H23</f>
        <v>0.0613308800981294</v>
      </c>
      <c r="T23" s="36">
        <f>'RSU fossa agost 05'!H23</f>
        <v>0</v>
      </c>
      <c r="U23" s="36">
        <f>'RSU fossa setembre 05'!H23</f>
        <v>0</v>
      </c>
      <c r="V23" s="36">
        <f>'RSU fossa octubre 05'!H23</f>
        <v>0</v>
      </c>
      <c r="W23" s="36">
        <v>0.09224484417210253</v>
      </c>
      <c r="X23" s="36">
        <v>0</v>
      </c>
      <c r="Y23" s="36">
        <v>0</v>
      </c>
      <c r="Z23" s="36">
        <v>0.5491900434610826</v>
      </c>
      <c r="AA23" s="36">
        <v>0</v>
      </c>
      <c r="AB23" s="36">
        <v>0.3215951117543013</v>
      </c>
      <c r="AC23" s="36">
        <v>0</v>
      </c>
      <c r="AD23" s="36">
        <v>0.5419604051956871</v>
      </c>
      <c r="AE23" s="19">
        <v>0.3192359797727792</v>
      </c>
      <c r="AF23" s="19">
        <v>0.7908122714989668</v>
      </c>
      <c r="AG23" s="19">
        <v>0</v>
      </c>
      <c r="AH23" s="19">
        <v>0</v>
      </c>
      <c r="AI23" s="19">
        <v>0</v>
      </c>
      <c r="AJ23" s="19">
        <v>0.38738240177089095</v>
      </c>
      <c r="AK23" s="19">
        <v>0</v>
      </c>
      <c r="AL23" s="19">
        <v>0</v>
      </c>
      <c r="AM23" s="19">
        <v>1.0070971830578608</v>
      </c>
      <c r="AN23" s="19">
        <v>0</v>
      </c>
      <c r="AO23" s="19">
        <v>0.23466751041501874</v>
      </c>
      <c r="AP23" s="19">
        <v>0.08563133036299654</v>
      </c>
      <c r="AQ23" s="19">
        <v>0.08403697626955861</v>
      </c>
      <c r="AR23" s="19">
        <v>0.7336994583895322</v>
      </c>
      <c r="AS23" s="19">
        <v>0.6407215728608262</v>
      </c>
      <c r="AT23" s="19">
        <v>0</v>
      </c>
      <c r="AU23" s="19">
        <v>0</v>
      </c>
      <c r="AV23" s="19">
        <v>0</v>
      </c>
      <c r="AW23" s="19">
        <v>0.23677979479084454</v>
      </c>
      <c r="AX23" s="19">
        <v>0.14049210206561355</v>
      </c>
      <c r="AY23" s="19">
        <v>0</v>
      </c>
      <c r="AZ23" s="19">
        <v>0.06442520636198913</v>
      </c>
      <c r="BA23" s="19">
        <v>0.8254716981132075</v>
      </c>
      <c r="BB23" s="19">
        <v>0</v>
      </c>
      <c r="BC23" s="19">
        <v>0</v>
      </c>
      <c r="BD23" s="19">
        <v>0.1317445335850244</v>
      </c>
      <c r="BE23" s="19">
        <v>2.7957027472915645</v>
      </c>
      <c r="BF23" s="19">
        <v>0</v>
      </c>
      <c r="BG23" s="19">
        <v>0.15845742649866357</v>
      </c>
      <c r="BH23" s="19">
        <v>0.0039862871721278795</v>
      </c>
      <c r="BI23" s="19">
        <v>0</v>
      </c>
      <c r="BJ23" s="19">
        <v>0.7166525996611719</v>
      </c>
      <c r="BK23" s="19">
        <v>0.5264117272569744</v>
      </c>
      <c r="BL23" s="19">
        <v>0.8042251830512542</v>
      </c>
      <c r="BM23" s="19">
        <v>0.03447017316192871</v>
      </c>
      <c r="BN23" s="19">
        <v>0.22138272808514092</v>
      </c>
      <c r="BO23" s="19">
        <v>0.17771246035535437</v>
      </c>
      <c r="BP23" s="19">
        <v>0</v>
      </c>
      <c r="BQ23" s="19">
        <v>0</v>
      </c>
      <c r="BR23" s="19">
        <v>0</v>
      </c>
      <c r="BS23" s="19">
        <v>0.1563841721063827</v>
      </c>
      <c r="BT23" s="19">
        <v>0</v>
      </c>
      <c r="BU23" s="19">
        <v>0</v>
      </c>
      <c r="BV23" s="19">
        <v>0</v>
      </c>
      <c r="BW23" s="19">
        <v>0.019733207040808273</v>
      </c>
      <c r="BX23" s="19">
        <v>0.20887086865708318</v>
      </c>
      <c r="BY23" s="19">
        <v>0.1780071202848114</v>
      </c>
      <c r="BZ23" s="19">
        <v>0</v>
      </c>
      <c r="CA23" s="19">
        <v>0.8229825497218624</v>
      </c>
      <c r="CB23" s="19">
        <v>0.14452607491268216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2.014233297920672</v>
      </c>
      <c r="CL23" s="19">
        <v>0</v>
      </c>
      <c r="CM23" s="19">
        <v>0.15863976570126911</v>
      </c>
      <c r="CN23" s="19">
        <v>0.6778325940052236</v>
      </c>
      <c r="CO23" s="19">
        <v>0.4760934677070857</v>
      </c>
      <c r="CP23" s="19">
        <v>0.1883701883701884</v>
      </c>
      <c r="CQ23" s="19">
        <v>0</v>
      </c>
      <c r="CR23" s="19">
        <v>0.06184908822473166</v>
      </c>
      <c r="CS23" s="19">
        <v>0.8823848950877518</v>
      </c>
      <c r="CT23" s="19">
        <v>0</v>
      </c>
      <c r="CU23" s="19">
        <v>0.07792519181585676</v>
      </c>
    </row>
    <row r="24" spans="1:99" s="18" customFormat="1" ht="16.5" customHeight="1">
      <c r="A24" s="40" t="s">
        <v>19</v>
      </c>
      <c r="B24" s="16">
        <f>'RSU fossa setembre 98'!F24</f>
        <v>6.69714062821094</v>
      </c>
      <c r="C24" s="16">
        <v>4.71</v>
      </c>
      <c r="D24" s="16">
        <v>7.52</v>
      </c>
      <c r="E24" s="16">
        <f>'RSU fossa octubre 01'!D24</f>
        <v>1.9798266088696233</v>
      </c>
      <c r="F24" s="16">
        <f>'RSU fossa juny 03'!F24</f>
        <v>4.410326291405965</v>
      </c>
      <c r="G24" s="16">
        <f>'RSU fossa setembre 03'!H24</f>
        <v>6.153364420002876</v>
      </c>
      <c r="H24" s="16">
        <f>'RSU fossa març 04 (1)'!H24</f>
        <v>3.0352843357005046</v>
      </c>
      <c r="I24" s="16">
        <f>'RSU fossa març 04 (2)'!H24</f>
        <v>3.540929631103633</v>
      </c>
      <c r="J24" s="16">
        <f>'RSU fossa juny 04'!H24</f>
        <v>3.199589597876789</v>
      </c>
      <c r="K24" s="16">
        <f>'RSU fossa setembre 04 (1)'!H24</f>
        <v>3.3073928313268595</v>
      </c>
      <c r="L24" s="16">
        <f>'RSU fossa setembre 04 (2)'!H24</f>
        <v>3.5071517930892253</v>
      </c>
      <c r="M24" s="16">
        <f>'RSU fossa octubre 04'!H24</f>
        <v>2.0932114095228176</v>
      </c>
      <c r="N24" s="16">
        <f>'RSU fossa novembre 04'!H24</f>
        <v>2.4563436473213422</v>
      </c>
      <c r="O24" s="16">
        <f>'RSU fossa desembre 04'!H24</f>
        <v>2.1183642607693396</v>
      </c>
      <c r="P24" s="16">
        <f>'RSU fossa febrer 05'!H24</f>
        <v>5.124309215260663</v>
      </c>
      <c r="Q24" s="16">
        <f>'RSU fossa març 05'!H24</f>
        <v>3.335895202140413</v>
      </c>
      <c r="R24" s="16">
        <f>'RSU fossa abril 05'!H24</f>
        <v>2.714873673418811</v>
      </c>
      <c r="S24" s="16">
        <f>'RSU fossa juny 05'!H24</f>
        <v>2.700737943179339</v>
      </c>
      <c r="T24" s="16">
        <f>'RSU fossa agost 05'!H24</f>
        <v>2.5567179791794694</v>
      </c>
      <c r="U24" s="16">
        <f>'RSU fossa setembre 05'!H24</f>
        <v>5.876838950282788</v>
      </c>
      <c r="V24" s="16">
        <f>'RSU fossa octubre 05'!H24</f>
        <v>3.7393153064747664</v>
      </c>
      <c r="W24" s="16">
        <v>3.4097830677679326</v>
      </c>
      <c r="X24" s="16">
        <v>3.524143360012882</v>
      </c>
      <c r="Y24" s="16">
        <v>3.613470782399399</v>
      </c>
      <c r="Z24" s="16">
        <v>2.833740476270629</v>
      </c>
      <c r="AA24" s="16">
        <v>2.3318794569232297</v>
      </c>
      <c r="AB24" s="16">
        <v>5.173025485639353</v>
      </c>
      <c r="AC24" s="16">
        <v>3.8769232323545326</v>
      </c>
      <c r="AD24" s="16">
        <v>5.218624723408345</v>
      </c>
      <c r="AE24" s="16">
        <v>5.528309473516608</v>
      </c>
      <c r="AF24" s="16">
        <v>7.149901956403575</v>
      </c>
      <c r="AG24" s="16">
        <v>4.738558783821351</v>
      </c>
      <c r="AH24" s="16">
        <v>4.076544372134623</v>
      </c>
      <c r="AI24" s="16">
        <v>6.118240057917414</v>
      </c>
      <c r="AJ24" s="16">
        <v>5.862759555304873</v>
      </c>
      <c r="AK24" s="16">
        <v>3.7676541525696354</v>
      </c>
      <c r="AL24" s="16">
        <v>8.14553597240259</v>
      </c>
      <c r="AM24" s="16">
        <v>5.315136783732046</v>
      </c>
      <c r="AN24" s="16">
        <v>5.524149368375162</v>
      </c>
      <c r="AO24" s="16">
        <v>3.6542914916249853</v>
      </c>
      <c r="AP24" s="16">
        <v>4.437788770970673</v>
      </c>
      <c r="AQ24" s="16">
        <v>7.097774174208363</v>
      </c>
      <c r="AR24" s="16">
        <v>5.762921530117069</v>
      </c>
      <c r="AS24" s="16">
        <v>3.155005502697228</v>
      </c>
      <c r="AT24" s="16">
        <v>4.82591328677232</v>
      </c>
      <c r="AU24" s="16">
        <v>4.867068955919425</v>
      </c>
      <c r="AV24" s="16">
        <v>5.667827940503045</v>
      </c>
      <c r="AW24" s="16">
        <v>6.687808108718404</v>
      </c>
      <c r="AX24" s="16">
        <v>8.496162912128987</v>
      </c>
      <c r="AY24" s="16">
        <v>3.918802249311378</v>
      </c>
      <c r="AZ24" s="16">
        <v>5.642139624687495</v>
      </c>
      <c r="BA24" s="16">
        <v>7.194433624900574</v>
      </c>
      <c r="BB24" s="16">
        <v>8.626028218908619</v>
      </c>
      <c r="BC24" s="16">
        <v>9.985458952054092</v>
      </c>
      <c r="BD24" s="16">
        <v>2.022746815610086</v>
      </c>
      <c r="BE24" s="16">
        <v>3.8130637431395384</v>
      </c>
      <c r="BF24" s="16">
        <v>6.418412495335572</v>
      </c>
      <c r="BG24" s="16">
        <v>6.434217348526925</v>
      </c>
      <c r="BH24" s="16">
        <v>4.366098557548701</v>
      </c>
      <c r="BI24" s="16">
        <v>6.101259320815011</v>
      </c>
      <c r="BJ24" s="16">
        <v>10.690360242318835</v>
      </c>
      <c r="BK24" s="16">
        <v>7.104388181474391</v>
      </c>
      <c r="BL24" s="16">
        <v>5.921466771165609</v>
      </c>
      <c r="BM24" s="16">
        <v>5.273263683946658</v>
      </c>
      <c r="BN24" s="16">
        <v>6.578598156062917</v>
      </c>
      <c r="BO24" s="16">
        <v>2.7529094974084423</v>
      </c>
      <c r="BP24" s="16">
        <v>6.282899321208638</v>
      </c>
      <c r="BQ24" s="16">
        <v>5.938072313782681</v>
      </c>
      <c r="BR24" s="16">
        <v>3.2066211105093965</v>
      </c>
      <c r="BS24" s="16">
        <v>8.246101466512819</v>
      </c>
      <c r="BT24" s="16">
        <v>1.0936362190763285</v>
      </c>
      <c r="BU24" s="16">
        <v>7.072308878795514</v>
      </c>
      <c r="BV24" s="16">
        <v>6.86797008867021</v>
      </c>
      <c r="BW24" s="16">
        <v>4.34338027665599</v>
      </c>
      <c r="BX24" s="16">
        <v>3.8445193239543807</v>
      </c>
      <c r="BY24" s="16">
        <v>6.593969235737148</v>
      </c>
      <c r="BZ24" s="16">
        <v>3.677112257040857</v>
      </c>
      <c r="CA24" s="16">
        <v>11.072163377276535</v>
      </c>
      <c r="CB24" s="16">
        <v>9.285800313139829</v>
      </c>
      <c r="CC24" s="16">
        <v>2.6299504950495054</v>
      </c>
      <c r="CD24" s="16">
        <v>3.4231592104447333</v>
      </c>
      <c r="CE24" s="16">
        <v>0.8022690437601294</v>
      </c>
      <c r="CF24" s="16">
        <v>6.3660080736695175</v>
      </c>
      <c r="CG24" s="16">
        <v>4.83572996096121</v>
      </c>
      <c r="CH24" s="16">
        <v>6.777357127475566</v>
      </c>
      <c r="CI24" s="16">
        <v>6.416177297058663</v>
      </c>
      <c r="CJ24" s="16">
        <v>11.107705697676607</v>
      </c>
      <c r="CK24" s="16">
        <v>3.143680769157836</v>
      </c>
      <c r="CL24" s="16">
        <v>9.308933514459898</v>
      </c>
      <c r="CM24" s="16">
        <v>5.436171053793896</v>
      </c>
      <c r="CN24" s="16">
        <v>3.3344669121181245</v>
      </c>
      <c r="CO24" s="16">
        <v>4.643648137746289</v>
      </c>
      <c r="CP24" s="16">
        <v>2.3086477027815255</v>
      </c>
      <c r="CQ24" s="16">
        <v>5.546829708452888</v>
      </c>
      <c r="CR24" s="16">
        <v>3.5549058561926867</v>
      </c>
      <c r="CS24" s="16">
        <v>1.7585330703519721</v>
      </c>
      <c r="CT24" s="16">
        <v>4.837859502431565</v>
      </c>
      <c r="CU24" s="16">
        <v>2.15258796538477</v>
      </c>
    </row>
    <row r="25" spans="1:99" s="18" customFormat="1" ht="16.5" customHeight="1">
      <c r="A25" s="41" t="s">
        <v>26</v>
      </c>
      <c r="B25" s="36">
        <f>'RSU fossa setembre 98'!F25</f>
        <v>2.3986670500004887</v>
      </c>
      <c r="C25" s="36">
        <v>2.25</v>
      </c>
      <c r="D25" s="36">
        <v>1.15</v>
      </c>
      <c r="E25" s="36">
        <f>'RSU fossa octubre 01'!D25</f>
        <v>0.6668889629876626</v>
      </c>
      <c r="F25" s="36">
        <f>'RSU fossa juny 03'!F25</f>
        <v>1.1383833872689397</v>
      </c>
      <c r="G25" s="36">
        <f>'RSU fossa setembre 03'!H25</f>
        <v>3.0111117679832358</v>
      </c>
      <c r="H25" s="36">
        <f>'RSU fossa març 04 (1)'!H25</f>
        <v>1.523281655564188</v>
      </c>
      <c r="I25" s="36">
        <f>'RSU fossa març 04 (2)'!H25</f>
        <v>0.3823184233244115</v>
      </c>
      <c r="J25" s="36">
        <f>'RSU fossa juny 04'!H25</f>
        <v>3.384912159256223</v>
      </c>
      <c r="K25" s="36">
        <f>'RSU fossa setembre 04 (1)'!H25</f>
        <v>4.111615817509714</v>
      </c>
      <c r="L25" s="36">
        <f>'RSU fossa setembre 04 (2)'!H25</f>
        <v>1.4709813273724164</v>
      </c>
      <c r="M25" s="36">
        <f>'RSU fossa octubre 04'!H25</f>
        <v>0.33541046246081957</v>
      </c>
      <c r="N25" s="36">
        <f>'RSU fossa novembre 04'!H25</f>
        <v>3.9460018137949096</v>
      </c>
      <c r="O25" s="36">
        <f>'RSU fossa desembre 04'!H25</f>
        <v>2.4827762154031436</v>
      </c>
      <c r="P25" s="36">
        <f>'RSU fossa febrer 05'!H25</f>
        <v>1.1220739990775435</v>
      </c>
      <c r="Q25" s="36">
        <f>'RSU fossa març 05'!H25</f>
        <v>4.492315451184705</v>
      </c>
      <c r="R25" s="36">
        <f>'RSU fossa abril 05'!H25</f>
        <v>2.3352660245495724</v>
      </c>
      <c r="S25" s="36">
        <f>'RSU fossa juny 05'!H25</f>
        <v>1.1514757312618402</v>
      </c>
      <c r="T25" s="36">
        <f>'RSU fossa agost 05'!H25</f>
        <v>2.7718765602073514</v>
      </c>
      <c r="U25" s="36">
        <f>'RSU fossa setembre 05'!H25</f>
        <v>2.759518707567196</v>
      </c>
      <c r="V25" s="36">
        <f>'RSU fossa octubre 05'!H25</f>
        <v>1.0246185451065322</v>
      </c>
      <c r="W25" s="36">
        <v>4.267202284939497</v>
      </c>
      <c r="X25" s="36">
        <v>1.3756654648569888</v>
      </c>
      <c r="Y25" s="36">
        <v>4.146495397081529</v>
      </c>
      <c r="Z25" s="36">
        <v>3.271936228101002</v>
      </c>
      <c r="AA25" s="36">
        <v>4.312315037850454</v>
      </c>
      <c r="AB25" s="36">
        <v>1.013275584378478</v>
      </c>
      <c r="AC25" s="36">
        <v>3.7740591455023553</v>
      </c>
      <c r="AD25" s="36">
        <v>2.228272891121173</v>
      </c>
      <c r="AE25" s="19">
        <v>4.425039765241862</v>
      </c>
      <c r="AF25" s="19">
        <v>4.014393863509915</v>
      </c>
      <c r="AG25" s="19">
        <v>5.630306640112572</v>
      </c>
      <c r="AH25" s="19">
        <v>1.5021454998240962</v>
      </c>
      <c r="AI25" s="19">
        <v>2.3680171340309553</v>
      </c>
      <c r="AJ25" s="19">
        <v>6.016274763992867</v>
      </c>
      <c r="AK25" s="19">
        <v>1.336642976178123</v>
      </c>
      <c r="AL25" s="19">
        <v>1.6077943425226353</v>
      </c>
      <c r="AM25" s="19">
        <v>2.74781388303593</v>
      </c>
      <c r="AN25" s="19">
        <v>2.674327059525123</v>
      </c>
      <c r="AO25" s="19">
        <v>5.59790125039497</v>
      </c>
      <c r="AP25" s="19">
        <v>4.120880548368835</v>
      </c>
      <c r="AQ25" s="19">
        <v>3.9068807654262665</v>
      </c>
      <c r="AR25" s="19">
        <v>4.280018113890233</v>
      </c>
      <c r="AS25" s="19">
        <v>1.2562161023311376</v>
      </c>
      <c r="AT25" s="19">
        <v>2.9777012240684977</v>
      </c>
      <c r="AU25" s="19">
        <v>1.0424035563472687</v>
      </c>
      <c r="AV25" s="19">
        <v>3.134427076845283</v>
      </c>
      <c r="AW25" s="19">
        <v>5.011346405333885</v>
      </c>
      <c r="AX25" s="19">
        <v>3.302284302313733</v>
      </c>
      <c r="AY25" s="19">
        <v>7.928181220235697</v>
      </c>
      <c r="AZ25" s="19">
        <v>4.973063118480707</v>
      </c>
      <c r="BA25" s="19">
        <v>1.1046964048054086</v>
      </c>
      <c r="BB25" s="19">
        <v>3.5924884422809322</v>
      </c>
      <c r="BC25" s="19">
        <v>4.548720109505436</v>
      </c>
      <c r="BD25" s="19">
        <v>0</v>
      </c>
      <c r="BE25" s="19">
        <v>2.3025132825693193</v>
      </c>
      <c r="BF25" s="19">
        <v>1.7318620395543474</v>
      </c>
      <c r="BG25" s="19">
        <v>2.5135035433094495</v>
      </c>
      <c r="BH25" s="19">
        <v>1.2665066609415252</v>
      </c>
      <c r="BI25" s="19">
        <v>1.6598663120645494</v>
      </c>
      <c r="BJ25" s="19">
        <v>5.594290564279402</v>
      </c>
      <c r="BK25" s="19">
        <v>5.234063422410832</v>
      </c>
      <c r="BL25" s="19">
        <v>2.6388901335767594</v>
      </c>
      <c r="BM25" s="19">
        <v>0.8548252615943246</v>
      </c>
      <c r="BN25" s="19">
        <v>1.2764934658718674</v>
      </c>
      <c r="BO25" s="19">
        <v>9.002402352557338</v>
      </c>
      <c r="BP25" s="19">
        <v>2.309201452049206</v>
      </c>
      <c r="BQ25" s="19">
        <v>4.8175283962202124</v>
      </c>
      <c r="BR25" s="19">
        <v>3.7950362222372074</v>
      </c>
      <c r="BS25" s="19">
        <v>3.516604205232537</v>
      </c>
      <c r="BT25" s="19">
        <v>5.631040962353097</v>
      </c>
      <c r="BU25" s="19">
        <v>13.22674236081958</v>
      </c>
      <c r="BV25" s="19">
        <v>2.352415726207127</v>
      </c>
      <c r="BW25" s="19">
        <v>3.158815440568143</v>
      </c>
      <c r="BX25" s="19">
        <v>4.335907667643978</v>
      </c>
      <c r="BY25" s="19">
        <v>4.209385156932091</v>
      </c>
      <c r="BZ25" s="19">
        <v>1.2376041253470849</v>
      </c>
      <c r="CA25" s="19">
        <v>1.0363483959460489</v>
      </c>
      <c r="CB25" s="19">
        <v>4.195270785659801</v>
      </c>
      <c r="CC25" s="19">
        <v>3.001237623762377</v>
      </c>
      <c r="CD25" s="19">
        <v>6.58027912507736</v>
      </c>
      <c r="CE25" s="19">
        <v>5.149918962722852</v>
      </c>
      <c r="CF25" s="19">
        <v>4.036146408908917</v>
      </c>
      <c r="CG25" s="19">
        <v>6.8925713557265675</v>
      </c>
      <c r="CH25" s="19">
        <v>4.444709183992442</v>
      </c>
      <c r="CI25" s="19">
        <v>3.132365027718773</v>
      </c>
      <c r="CJ25" s="19">
        <v>3.545002238766882</v>
      </c>
      <c r="CK25" s="19">
        <v>3.9504636218575477</v>
      </c>
      <c r="CL25" s="19">
        <v>3.208796206705707</v>
      </c>
      <c r="CM25" s="19">
        <v>2.5790097743647484</v>
      </c>
      <c r="CN25" s="19">
        <v>3.723931906756923</v>
      </c>
      <c r="CO25" s="19">
        <v>1.2801138902265488</v>
      </c>
      <c r="CP25" s="19">
        <v>3.179115704321937</v>
      </c>
      <c r="CQ25" s="19">
        <v>5.690406758393491</v>
      </c>
      <c r="CR25" s="19">
        <v>6.903556441232553</v>
      </c>
      <c r="CS25" s="19">
        <v>2.9653229768777583</v>
      </c>
      <c r="CT25" s="19">
        <v>8.894647512170813</v>
      </c>
      <c r="CU25" s="19">
        <v>3.3680340059507206</v>
      </c>
    </row>
    <row r="26" spans="1:99" s="18" customFormat="1" ht="16.5" customHeight="1">
      <c r="A26" s="40" t="s">
        <v>20</v>
      </c>
      <c r="B26" s="16">
        <f>'RSU fossa setembre 98'!F26</f>
        <v>0</v>
      </c>
      <c r="C26" s="16">
        <v>0</v>
      </c>
      <c r="D26" s="16">
        <v>0</v>
      </c>
      <c r="E26" s="16">
        <f>'RSU fossa octubre 01'!D26</f>
        <v>0</v>
      </c>
      <c r="F26" s="16">
        <f>'RSU fossa juny 03'!F26</f>
        <v>1.1296482435746211</v>
      </c>
      <c r="G26" s="16">
        <f>'RSU fossa setembre 03'!H26</f>
        <v>1.515642189131329</v>
      </c>
      <c r="H26" s="16">
        <f>'RSU fossa març 04 (1)'!H26</f>
        <v>0.8826420311381865</v>
      </c>
      <c r="I26" s="16">
        <f>'RSU fossa març 04 (2)'!H26</f>
        <v>1.2076809618961828</v>
      </c>
      <c r="J26" s="16">
        <f>'RSU fossa juny 04'!H26</f>
        <v>0.4919233401980905</v>
      </c>
      <c r="K26" s="16">
        <f>'RSU fossa setembre 04 (1)'!H26</f>
        <v>2.242351918242471</v>
      </c>
      <c r="L26" s="16">
        <f>'RSU fossa setembre 04 (2)'!H26</f>
        <v>1.3146773234192406</v>
      </c>
      <c r="M26" s="16">
        <f>'RSU fossa octubre 04'!H26</f>
        <v>1.2825363266162413</v>
      </c>
      <c r="N26" s="16">
        <f>'RSU fossa novembre 04'!H26</f>
        <v>1.525017487029481</v>
      </c>
      <c r="O26" s="16">
        <f>'RSU fossa desembre 04'!H26</f>
        <v>1.167799188885227</v>
      </c>
      <c r="P26" s="16">
        <f>'RSU fossa febrer 05'!H26</f>
        <v>1.8018626981570944</v>
      </c>
      <c r="Q26" s="16">
        <f>'RSU fossa març 05'!H26</f>
        <v>0.9645079259357953</v>
      </c>
      <c r="R26" s="16">
        <f>'RSU fossa abril 05'!H26</f>
        <v>0.8147135400321628</v>
      </c>
      <c r="S26" s="16">
        <f>'RSU fossa juny 05'!H26</f>
        <v>1.0539266889613488</v>
      </c>
      <c r="T26" s="16">
        <f>'RSU fossa agost 05'!H26</f>
        <v>1.4831721333419525</v>
      </c>
      <c r="U26" s="16">
        <f>'RSU fossa setembre 05'!H26</f>
        <v>1.7121572983047166</v>
      </c>
      <c r="V26" s="16">
        <f>'RSU fossa octubre 05'!H26</f>
        <v>1.873475495761358</v>
      </c>
      <c r="W26" s="16">
        <v>1.305599000132512</v>
      </c>
      <c r="X26" s="16">
        <v>1.0034925488186883</v>
      </c>
      <c r="Y26" s="16">
        <v>1.4773839789801992</v>
      </c>
      <c r="Z26" s="16">
        <v>1.0480062558680414</v>
      </c>
      <c r="AA26" s="16">
        <v>1.8937070198235206</v>
      </c>
      <c r="AB26" s="16">
        <v>1.7571519157382198</v>
      </c>
      <c r="AC26" s="16">
        <v>1.8984952962780972</v>
      </c>
      <c r="AD26" s="16">
        <v>2.132814356378062</v>
      </c>
      <c r="AE26" s="16">
        <v>1.44819389908563</v>
      </c>
      <c r="AF26" s="16">
        <v>1.2126959253510032</v>
      </c>
      <c r="AG26" s="16">
        <v>0.7985552768756414</v>
      </c>
      <c r="AH26" s="16">
        <v>1.3342652340734118</v>
      </c>
      <c r="AI26" s="16">
        <v>1.6484561662032755</v>
      </c>
      <c r="AJ26" s="16">
        <v>1.3413762622409846</v>
      </c>
      <c r="AK26" s="16">
        <v>1.5173762346820494</v>
      </c>
      <c r="AL26" s="16">
        <v>1.8229121700453619</v>
      </c>
      <c r="AM26" s="16">
        <v>1.5894608892850088</v>
      </c>
      <c r="AN26" s="16">
        <v>1.6371465767888012</v>
      </c>
      <c r="AO26" s="16">
        <v>2.245631930435726</v>
      </c>
      <c r="AP26" s="16">
        <v>1.461219560953432</v>
      </c>
      <c r="AQ26" s="16">
        <v>0.8712724425671897</v>
      </c>
      <c r="AR26" s="16">
        <v>1.3276108685310464</v>
      </c>
      <c r="AS26" s="16">
        <v>1.5862733540584193</v>
      </c>
      <c r="AT26" s="16">
        <v>1.8954178275319566</v>
      </c>
      <c r="AU26" s="16">
        <v>1.5127180767732031</v>
      </c>
      <c r="AV26" s="16">
        <v>0.7779660110249385</v>
      </c>
      <c r="AW26" s="16">
        <v>1.2197106142012335</v>
      </c>
      <c r="AX26" s="16">
        <v>1.4143153697483466</v>
      </c>
      <c r="AY26" s="16">
        <v>1.0641281788227137</v>
      </c>
      <c r="AZ26" s="16">
        <v>1.9460508183122533</v>
      </c>
      <c r="BA26" s="16">
        <v>1.3004731173214967</v>
      </c>
      <c r="BB26" s="16">
        <v>1.2395772360755783</v>
      </c>
      <c r="BC26" s="16">
        <v>1.2758508533699133</v>
      </c>
      <c r="BD26" s="16">
        <v>1.526970747659088</v>
      </c>
      <c r="BE26" s="16">
        <v>1.4333160678019627</v>
      </c>
      <c r="BF26" s="16">
        <v>1.3430353430353432</v>
      </c>
      <c r="BG26" s="16">
        <v>1.2545448501394096</v>
      </c>
      <c r="BH26" s="16">
        <v>0.3117568136863339</v>
      </c>
      <c r="BI26" s="16">
        <v>0.9132340843609432</v>
      </c>
      <c r="BJ26" s="16">
        <v>0.9056178451794826</v>
      </c>
      <c r="BK26" s="16">
        <v>0.955827788574106</v>
      </c>
      <c r="BL26" s="16">
        <v>2.162407261393427</v>
      </c>
      <c r="BM26" s="16">
        <v>1.534939392483838</v>
      </c>
      <c r="BN26" s="16">
        <v>1.8742695780032972</v>
      </c>
      <c r="BO26" s="16">
        <v>1.794085103768654</v>
      </c>
      <c r="BP26" s="16">
        <v>2.4723492391848816</v>
      </c>
      <c r="BQ26" s="16">
        <v>1.9778253888691983</v>
      </c>
      <c r="BR26" s="16">
        <v>1.81268880352106</v>
      </c>
      <c r="BS26" s="16">
        <v>1.3237707280552904</v>
      </c>
      <c r="BT26" s="16">
        <v>2.5525004261514344</v>
      </c>
      <c r="BU26" s="16">
        <v>0.35470831887220267</v>
      </c>
      <c r="BV26" s="16">
        <v>0.7920426246427617</v>
      </c>
      <c r="BW26" s="16">
        <v>1.9514512729426445</v>
      </c>
      <c r="BX26" s="16">
        <v>1.0625985650753134</v>
      </c>
      <c r="BY26" s="16">
        <v>0.8891539315302511</v>
      </c>
      <c r="BZ26" s="16">
        <v>0.551368504561682</v>
      </c>
      <c r="CA26" s="16">
        <v>0.788691610150118</v>
      </c>
      <c r="CB26" s="16">
        <v>1.1521939861094384</v>
      </c>
      <c r="CC26" s="16">
        <v>2.4443069306930703</v>
      </c>
      <c r="CD26" s="16">
        <v>1.5829944531628009</v>
      </c>
      <c r="CE26" s="16">
        <v>2.123176661264181</v>
      </c>
      <c r="CF26" s="16">
        <v>1.9797446527093128</v>
      </c>
      <c r="CG26" s="16">
        <v>3.7742555543078327</v>
      </c>
      <c r="CH26" s="16">
        <v>1.8243781129087158</v>
      </c>
      <c r="CI26" s="16">
        <v>5.5995603421334215</v>
      </c>
      <c r="CJ26" s="16">
        <v>3.7189387611069007</v>
      </c>
      <c r="CK26" s="16">
        <v>2.572057091497307</v>
      </c>
      <c r="CL26" s="16">
        <v>2.745004175651559</v>
      </c>
      <c r="CM26" s="16">
        <v>2.8374107690408437</v>
      </c>
      <c r="CN26" s="16">
        <v>2.545732834840761</v>
      </c>
      <c r="CO26" s="16">
        <v>2.5121669977057133</v>
      </c>
      <c r="CP26" s="16">
        <v>2.233154744612124</v>
      </c>
      <c r="CQ26" s="16">
        <v>2.4321620117164615</v>
      </c>
      <c r="CR26" s="16">
        <v>2.8482704422889817</v>
      </c>
      <c r="CS26" s="16">
        <v>2.304057986494642</v>
      </c>
      <c r="CT26" s="16">
        <v>2.468640362329968</v>
      </c>
      <c r="CU26" s="16">
        <v>2.1335474883876455</v>
      </c>
    </row>
    <row r="27" spans="1:99" s="18" customFormat="1" ht="16.5" customHeight="1">
      <c r="A27" s="41" t="s">
        <v>3</v>
      </c>
      <c r="B27" s="36">
        <f>'RSU fossa setembre 98'!F27</f>
        <v>0</v>
      </c>
      <c r="C27" s="36">
        <v>0</v>
      </c>
      <c r="D27" s="36">
        <v>0</v>
      </c>
      <c r="E27" s="36">
        <f>'RSU fossa octubre 01'!D27</f>
        <v>0</v>
      </c>
      <c r="F27" s="36">
        <f>'RSU fossa juny 03'!F27</f>
        <v>0.5821453270096784</v>
      </c>
      <c r="G27" s="36">
        <f>'RSU fossa setembre 03'!H27</f>
        <v>0.07898894154818324</v>
      </c>
      <c r="H27" s="36">
        <f>'RSU fossa març 04 (1)'!H27</f>
        <v>1.5092640498638312</v>
      </c>
      <c r="I27" s="36">
        <f>'RSU fossa març 04 (2)'!H27</f>
        <v>1.422233612358516</v>
      </c>
      <c r="J27" s="36">
        <f>'RSU fossa juny 04'!H27</f>
        <v>1.7102063230564053</v>
      </c>
      <c r="K27" s="36">
        <f>'RSU fossa setembre 04 (1)'!H27</f>
        <v>0.9378758273325215</v>
      </c>
      <c r="L27" s="36">
        <f>'RSU fossa setembre 04 (2)'!H27</f>
        <v>5.680359954656661</v>
      </c>
      <c r="M27" s="36">
        <f>'RSU fossa octubre 04'!H27</f>
        <v>0.4008362963258893</v>
      </c>
      <c r="N27" s="36">
        <f>'RSU fossa novembre 04'!H27</f>
        <v>4.018034880275291</v>
      </c>
      <c r="O27" s="36">
        <f>'RSU fossa desembre 04'!H27</f>
        <v>1.0896880331914112</v>
      </c>
      <c r="P27" s="36">
        <f>'RSU fossa febrer 05'!H27</f>
        <v>0.29807052561543584</v>
      </c>
      <c r="Q27" s="36">
        <f>'RSU fossa març 05'!H27</f>
        <v>0.7989087710071706</v>
      </c>
      <c r="R27" s="36">
        <f>'RSU fossa abril 05'!H27</f>
        <v>0.5509637250831201</v>
      </c>
      <c r="S27" s="36">
        <f>'RSU fossa juny 05'!H27</f>
        <v>0.16470088194665816</v>
      </c>
      <c r="T27" s="36">
        <f>'RSU fossa agost 05'!H27</f>
        <v>0.8249468092049446</v>
      </c>
      <c r="U27" s="36">
        <f>'RSU fossa setembre 05'!H27</f>
        <v>0</v>
      </c>
      <c r="V27" s="36">
        <f>'RSU fossa octubre 05'!H27</f>
        <v>0</v>
      </c>
      <c r="W27" s="36">
        <v>1.3699907107463594</v>
      </c>
      <c r="X27" s="36">
        <v>0</v>
      </c>
      <c r="Y27" s="36">
        <v>1.1648780487804877</v>
      </c>
      <c r="Z27" s="36">
        <v>0.47807190833662594</v>
      </c>
      <c r="AA27" s="36">
        <v>0</v>
      </c>
      <c r="AB27" s="36">
        <v>0</v>
      </c>
      <c r="AC27" s="36">
        <v>0.4855902092380577</v>
      </c>
      <c r="AD27" s="36">
        <v>0</v>
      </c>
      <c r="AE27" s="19">
        <v>0</v>
      </c>
      <c r="AF27" s="19">
        <v>3.670666666666667</v>
      </c>
      <c r="AG27" s="19">
        <v>0.15106348694811472</v>
      </c>
      <c r="AH27" s="19">
        <v>1.0636165234931045</v>
      </c>
      <c r="AI27" s="19">
        <v>0</v>
      </c>
      <c r="AJ27" s="19">
        <v>0.38027416355561267</v>
      </c>
      <c r="AK27" s="19">
        <v>0</v>
      </c>
      <c r="AL27" s="19">
        <v>1.283134159326306</v>
      </c>
      <c r="AM27" s="19">
        <v>0.29131741680901496</v>
      </c>
      <c r="AN27" s="19">
        <v>1.920240107814048</v>
      </c>
      <c r="AO27" s="19">
        <v>0.3296911366861632</v>
      </c>
      <c r="AP27" s="19">
        <v>0.1846425560952113</v>
      </c>
      <c r="AQ27" s="19">
        <v>0</v>
      </c>
      <c r="AR27" s="19">
        <v>0.11522537301773299</v>
      </c>
      <c r="AS27" s="19">
        <v>0.6888923387409764</v>
      </c>
      <c r="AT27" s="19">
        <v>0</v>
      </c>
      <c r="AU27" s="19">
        <v>1.2975609756097561</v>
      </c>
      <c r="AV27" s="19">
        <v>0.45997448880986425</v>
      </c>
      <c r="AW27" s="19">
        <v>0.668683330679828</v>
      </c>
      <c r="AX27" s="19">
        <v>0.16771064861588197</v>
      </c>
      <c r="AY27" s="19">
        <v>0</v>
      </c>
      <c r="AZ27" s="19">
        <v>0</v>
      </c>
      <c r="BA27" s="19">
        <v>0.4474195338512764</v>
      </c>
      <c r="BB27" s="19">
        <v>1.7168077094383936</v>
      </c>
      <c r="BC27" s="19">
        <v>0.8354950957460825</v>
      </c>
      <c r="BD27" s="19">
        <v>0.19857493283494915</v>
      </c>
      <c r="BE27" s="19">
        <v>0.28127707797093754</v>
      </c>
      <c r="BF27" s="19">
        <v>0</v>
      </c>
      <c r="BG27" s="19">
        <v>0</v>
      </c>
      <c r="BH27" s="19">
        <v>0</v>
      </c>
      <c r="BI27" s="19">
        <v>0</v>
      </c>
      <c r="BJ27" s="19">
        <v>0.2184900448086109</v>
      </c>
      <c r="BK27" s="19">
        <v>0.19235393123346956</v>
      </c>
      <c r="BL27" s="19">
        <v>0</v>
      </c>
      <c r="BM27" s="19">
        <v>0.8022988129165181</v>
      </c>
      <c r="BN27" s="19">
        <v>0.34324478024209915</v>
      </c>
      <c r="BO27" s="19">
        <v>0</v>
      </c>
      <c r="BP27" s="19">
        <v>0.1460881575627183</v>
      </c>
      <c r="BQ27" s="19">
        <v>1.2770349396008407</v>
      </c>
      <c r="BR27" s="19">
        <v>0</v>
      </c>
      <c r="BS27" s="19">
        <v>0.5330162617732219</v>
      </c>
      <c r="BT27" s="19">
        <v>0</v>
      </c>
      <c r="BU27" s="19">
        <v>0.4942935219418101</v>
      </c>
      <c r="BV27" s="19">
        <v>0.23087071240105542</v>
      </c>
      <c r="BW27" s="19">
        <v>0.4242639513773778</v>
      </c>
      <c r="BX27" s="19">
        <v>0.2600647090142114</v>
      </c>
      <c r="BY27" s="19">
        <v>0.17128118325071534</v>
      </c>
      <c r="BZ27" s="19">
        <v>0.2261007536691789</v>
      </c>
      <c r="CA27" s="19">
        <v>0</v>
      </c>
      <c r="CB27" s="19">
        <v>0.16058452768075798</v>
      </c>
      <c r="CC27" s="19">
        <v>0</v>
      </c>
      <c r="CD27" s="19">
        <v>0</v>
      </c>
      <c r="CE27" s="19">
        <v>2.36223662884927</v>
      </c>
      <c r="CF27" s="19">
        <v>0</v>
      </c>
      <c r="CG27" s="19">
        <v>0</v>
      </c>
      <c r="CH27" s="19">
        <v>1.6935265391748926</v>
      </c>
      <c r="CI27" s="19">
        <v>0.07937477103431433</v>
      </c>
      <c r="CJ27" s="19">
        <v>0</v>
      </c>
      <c r="CK27" s="19">
        <v>0.6294428338826892</v>
      </c>
      <c r="CL27" s="19">
        <v>0.24879504088365628</v>
      </c>
      <c r="CM27" s="19">
        <v>0.07525219655060202</v>
      </c>
      <c r="CN27" s="19">
        <v>0.00207288255047469</v>
      </c>
      <c r="CO27" s="19">
        <v>0</v>
      </c>
      <c r="CP27" s="19">
        <v>0.07082743104741274</v>
      </c>
      <c r="CQ27" s="19">
        <v>1.5951085731968102</v>
      </c>
      <c r="CR27" s="19">
        <v>2.160727824109174</v>
      </c>
      <c r="CS27" s="19">
        <v>0</v>
      </c>
      <c r="CT27" s="19">
        <v>0.36050031867431487</v>
      </c>
      <c r="CU27" s="19">
        <v>1.3906649616368285</v>
      </c>
    </row>
    <row r="28" spans="1:99" s="18" customFormat="1" ht="16.5" customHeight="1">
      <c r="A28" s="40" t="s">
        <v>21</v>
      </c>
      <c r="B28" s="16">
        <f>'RSU fossa setembre 98'!F28</f>
        <v>0</v>
      </c>
      <c r="C28" s="16">
        <v>0</v>
      </c>
      <c r="D28" s="16">
        <v>0</v>
      </c>
      <c r="E28" s="16">
        <f>'RSU fossa octubre 01'!D28</f>
        <v>0.02917639213071024</v>
      </c>
      <c r="F28" s="16">
        <f>'RSU fossa juny 03'!F28</f>
        <v>0</v>
      </c>
      <c r="G28" s="16">
        <f>'RSU fossa setembre 03'!H28</f>
        <v>1.8607126824035642</v>
      </c>
      <c r="H28" s="16">
        <f>'RSU fossa març 04 (1)'!H28</f>
        <v>2.727907141190574</v>
      </c>
      <c r="I28" s="16">
        <f>'RSU fossa març 04 (2)'!H28</f>
        <v>1.8481753509283394</v>
      </c>
      <c r="J28" s="16">
        <f>'RSU fossa juny 04'!H28</f>
        <v>1.4913247932824276</v>
      </c>
      <c r="K28" s="16">
        <f>'RSU fossa setembre 04 (1)'!H28</f>
        <v>2.3195225347306656</v>
      </c>
      <c r="L28" s="16">
        <f>'RSU fossa setembre 04 (2)'!H28</f>
        <v>1.0504506644496352</v>
      </c>
      <c r="M28" s="16">
        <f>'RSU fossa octubre 04'!H28</f>
        <v>0.566527029722721</v>
      </c>
      <c r="N28" s="16">
        <f>'RSU fossa novembre 04'!H28</f>
        <v>1.6066271961590337</v>
      </c>
      <c r="O28" s="16">
        <f>'RSU fossa desembre 04'!H28</f>
        <v>3.579106709955663</v>
      </c>
      <c r="P28" s="16">
        <f>'RSU fossa febrer 05'!H28</f>
        <v>0.03459470967055192</v>
      </c>
      <c r="Q28" s="16">
        <f>'RSU fossa març 05'!H28</f>
        <v>0.507584183962015</v>
      </c>
      <c r="R28" s="16">
        <f>'RSU fossa abril 05'!H28</f>
        <v>2.958851755703051</v>
      </c>
      <c r="S28" s="16">
        <f>'RSU fossa juny 05'!H28</f>
        <v>1.286294738838435</v>
      </c>
      <c r="T28" s="16">
        <f>'RSU fossa agost 05'!H28</f>
        <v>0.8085145863983989</v>
      </c>
      <c r="U28" s="16">
        <f>'RSU fossa setembre 05'!H28</f>
        <v>7.084866189452761</v>
      </c>
      <c r="V28" s="16">
        <f>'RSU fossa octubre 05'!H28</f>
        <v>0.6736175740766098</v>
      </c>
      <c r="W28" s="16">
        <v>2.0043486855109705</v>
      </c>
      <c r="X28" s="16">
        <v>0.8934844568171272</v>
      </c>
      <c r="Y28" s="16">
        <v>5.3363267201448785</v>
      </c>
      <c r="Z28" s="16">
        <v>0</v>
      </c>
      <c r="AA28" s="16">
        <v>0.1954505759554206</v>
      </c>
      <c r="AB28" s="16">
        <v>0.20816427872150103</v>
      </c>
      <c r="AC28" s="16">
        <v>0.31188314251875254</v>
      </c>
      <c r="AD28" s="16">
        <v>0.8489359227817189</v>
      </c>
      <c r="AE28" s="16">
        <v>2.113985539580184</v>
      </c>
      <c r="AF28" s="16">
        <v>0.10029687876113295</v>
      </c>
      <c r="AG28" s="16">
        <v>4.002291588105671</v>
      </c>
      <c r="AH28" s="16">
        <v>2.568466844406401</v>
      </c>
      <c r="AI28" s="16">
        <v>3.8922137447719236</v>
      </c>
      <c r="AJ28" s="16">
        <v>3.7002234453541836</v>
      </c>
      <c r="AK28" s="16">
        <v>0</v>
      </c>
      <c r="AL28" s="16">
        <v>0</v>
      </c>
      <c r="AM28" s="16">
        <v>1.893390391074586</v>
      </c>
      <c r="AN28" s="16">
        <v>0.32220731739393466</v>
      </c>
      <c r="AO28" s="16">
        <v>0.42451088962716876</v>
      </c>
      <c r="AP28" s="16">
        <v>0</v>
      </c>
      <c r="AQ28" s="16">
        <v>0.3884880678664869</v>
      </c>
      <c r="AR28" s="16">
        <v>1.519412545894852</v>
      </c>
      <c r="AS28" s="16">
        <v>2.8293099433361792</v>
      </c>
      <c r="AT28" s="16">
        <v>0.2500288494826326</v>
      </c>
      <c r="AU28" s="16">
        <v>0</v>
      </c>
      <c r="AV28" s="16">
        <v>0</v>
      </c>
      <c r="AW28" s="16">
        <v>4.8816101026045775</v>
      </c>
      <c r="AX28" s="16">
        <v>0.14952515659729235</v>
      </c>
      <c r="AY28" s="16">
        <v>0</v>
      </c>
      <c r="AZ28" s="16">
        <v>0</v>
      </c>
      <c r="BA28" s="16">
        <v>0.5809517203107658</v>
      </c>
      <c r="BB28" s="16">
        <v>1.6266244867265276</v>
      </c>
      <c r="BC28" s="16">
        <v>0.36441116731052614</v>
      </c>
      <c r="BD28" s="16">
        <v>0.639463780613222</v>
      </c>
      <c r="BE28" s="16">
        <v>0.2410524595522144</v>
      </c>
      <c r="BF28" s="16">
        <v>0.8836291913214991</v>
      </c>
      <c r="BG28" s="16">
        <v>0.19494550335124264</v>
      </c>
      <c r="BH28" s="16">
        <v>0.41457386590129947</v>
      </c>
      <c r="BI28" s="16">
        <v>2.502366547310367</v>
      </c>
      <c r="BJ28" s="16">
        <v>5.1084967934780465</v>
      </c>
      <c r="BK28" s="16">
        <v>0</v>
      </c>
      <c r="BL28" s="16">
        <v>1.1108079604652945</v>
      </c>
      <c r="BM28" s="16">
        <v>5.290544337694056</v>
      </c>
      <c r="BN28" s="16">
        <v>0</v>
      </c>
      <c r="BO28" s="16">
        <v>1.388287284591116</v>
      </c>
      <c r="BP28" s="16">
        <v>0</v>
      </c>
      <c r="BQ28" s="16">
        <v>8.603760813766039</v>
      </c>
      <c r="BR28" s="16">
        <v>0.5678182981445937</v>
      </c>
      <c r="BS28" s="16">
        <v>0.19205377505701593</v>
      </c>
      <c r="BT28" s="16">
        <v>0.2635665250081727</v>
      </c>
      <c r="BU28" s="16">
        <v>12.901864651985212</v>
      </c>
      <c r="BV28" s="16">
        <v>0.3664644325909035</v>
      </c>
      <c r="BW28" s="16">
        <v>8.625384797537295</v>
      </c>
      <c r="BX28" s="16">
        <v>0.48531760658557566</v>
      </c>
      <c r="BY28" s="16">
        <v>2.5510791922427716</v>
      </c>
      <c r="BZ28" s="16">
        <v>0.4165013883379612</v>
      </c>
      <c r="CA28" s="16">
        <v>4.031090451878381</v>
      </c>
      <c r="CB28" s="16">
        <v>0</v>
      </c>
      <c r="CC28" s="16">
        <v>1.086788366336634</v>
      </c>
      <c r="CD28" s="16">
        <v>0.44907810398037507</v>
      </c>
      <c r="CE28" s="16">
        <v>0</v>
      </c>
      <c r="CF28" s="16">
        <v>0.09348833428176571</v>
      </c>
      <c r="CG28" s="16">
        <v>8.123198825537827</v>
      </c>
      <c r="CH28" s="16">
        <v>0.46333280076689565</v>
      </c>
      <c r="CI28" s="16">
        <v>0</v>
      </c>
      <c r="CJ28" s="16">
        <v>0.40488205609670225</v>
      </c>
      <c r="CK28" s="16">
        <v>7.962049384494619</v>
      </c>
      <c r="CL28" s="16">
        <v>0.7718388512165936</v>
      </c>
      <c r="CM28" s="16">
        <v>0.37999718161763324</v>
      </c>
      <c r="CN28" s="16">
        <v>6.9765087079789385</v>
      </c>
      <c r="CO28" s="16">
        <v>0</v>
      </c>
      <c r="CP28" s="16">
        <v>5.2224814598783444</v>
      </c>
      <c r="CQ28" s="16">
        <v>4.314257402495539</v>
      </c>
      <c r="CR28" s="16">
        <v>0.10338117246412064</v>
      </c>
      <c r="CS28" s="16">
        <v>0.09346182603638781</v>
      </c>
      <c r="CT28" s="16">
        <v>0.2429891650732951</v>
      </c>
      <c r="CU28" s="16">
        <v>0.18517517783962814</v>
      </c>
    </row>
    <row r="29" spans="1:99" s="18" customFormat="1" ht="16.5" customHeight="1">
      <c r="A29" s="41" t="s">
        <v>22</v>
      </c>
      <c r="B29" s="36">
        <f>'RSU fossa setembre 98'!F29</f>
        <v>0.7520330572649083</v>
      </c>
      <c r="C29" s="36">
        <v>0.64</v>
      </c>
      <c r="D29" s="36">
        <v>0.56</v>
      </c>
      <c r="E29" s="36">
        <f>'RSU fossa octubre 01'!D29</f>
        <v>0.16255418472824276</v>
      </c>
      <c r="F29" s="36">
        <f>'RSU fossa juny 03'!F29</f>
        <v>0.07875287750898591</v>
      </c>
      <c r="G29" s="36">
        <f>'RSU fossa setembre 03'!H29</f>
        <v>1.037397825390044</v>
      </c>
      <c r="H29" s="36">
        <f>'RSU fossa març 04 (1)'!H29</f>
        <v>0.6755508741476723</v>
      </c>
      <c r="I29" s="36">
        <f>'RSU fossa març 04 (2)'!H29</f>
        <v>0.2963155668722172</v>
      </c>
      <c r="J29" s="36">
        <f>'RSU fossa juny 04'!H29</f>
        <v>3.380989384302355</v>
      </c>
      <c r="K29" s="36">
        <f>'RSU fossa setembre 04 (1)'!H29</f>
        <v>1.1679792598802659</v>
      </c>
      <c r="L29" s="36">
        <f>'RSU fossa setembre 04 (2)'!H29</f>
        <v>1.3607647111275576</v>
      </c>
      <c r="M29" s="36">
        <f>'RSU fossa octubre 04'!H29</f>
        <v>0.1294510121079018</v>
      </c>
      <c r="N29" s="36">
        <f>'RSU fossa novembre 04'!H29</f>
        <v>0.7313310834363533</v>
      </c>
      <c r="O29" s="36">
        <f>'RSU fossa desembre 04'!H29</f>
        <v>0.3147182999780989</v>
      </c>
      <c r="P29" s="36">
        <f>'RSU fossa febrer 05'!H29</f>
        <v>0.6640017107729297</v>
      </c>
      <c r="Q29" s="36">
        <f>'RSU fossa març 05'!H29</f>
        <v>0.9522363960911638</v>
      </c>
      <c r="R29" s="36">
        <f>'RSU fossa abril 05'!H29</f>
        <v>0.07545970848723141</v>
      </c>
      <c r="S29" s="36">
        <f>'RSU fossa juny 05'!H29</f>
        <v>0.593489707133252</v>
      </c>
      <c r="T29" s="36">
        <f>'RSU fossa agost 05'!H29</f>
        <v>0.5899936040516375</v>
      </c>
      <c r="U29" s="36">
        <f>'RSU fossa setembre 05'!H29</f>
        <v>0.47473585379722566</v>
      </c>
      <c r="V29" s="36">
        <f>'RSU fossa octubre 05'!H29</f>
        <v>0.12579941374417303</v>
      </c>
      <c r="W29" s="36">
        <v>0.4905704024744824</v>
      </c>
      <c r="X29" s="36">
        <v>0.7905684367270774</v>
      </c>
      <c r="Y29" s="36">
        <v>3.5651657166738255</v>
      </c>
      <c r="Z29" s="36">
        <v>2.3066079850991104</v>
      </c>
      <c r="AA29" s="36">
        <v>0.7398137244941736</v>
      </c>
      <c r="AB29" s="36">
        <v>2.5549119121465327</v>
      </c>
      <c r="AC29" s="36">
        <v>0.5575727078078454</v>
      </c>
      <c r="AD29" s="36">
        <v>1.4478427724153973</v>
      </c>
      <c r="AE29" s="19">
        <v>4.004124144431764</v>
      </c>
      <c r="AF29" s="19">
        <v>0.10118560907115985</v>
      </c>
      <c r="AG29" s="19">
        <v>1.6657684364379453</v>
      </c>
      <c r="AH29" s="19">
        <v>0.30373011444948533</v>
      </c>
      <c r="AI29" s="19">
        <v>1.42827538573434</v>
      </c>
      <c r="AJ29" s="19">
        <v>2.6062075600072645</v>
      </c>
      <c r="AK29" s="19">
        <v>1.2257756265695838</v>
      </c>
      <c r="AL29" s="19">
        <v>1.4198862234141</v>
      </c>
      <c r="AM29" s="19">
        <v>1.4092650214407636</v>
      </c>
      <c r="AN29" s="19">
        <v>0.4901889241464108</v>
      </c>
      <c r="AO29" s="19">
        <v>0.812853459062347</v>
      </c>
      <c r="AP29" s="19">
        <v>0.3931741553667756</v>
      </c>
      <c r="AQ29" s="19">
        <v>2.0456787397300764</v>
      </c>
      <c r="AR29" s="19">
        <v>2.343940841994477</v>
      </c>
      <c r="AS29" s="19">
        <v>0.11061088255841028</v>
      </c>
      <c r="AT29" s="19">
        <v>0.5866061468630995</v>
      </c>
      <c r="AU29" s="19">
        <v>1.0236461307228006</v>
      </c>
      <c r="AV29" s="19">
        <v>2.168151395323424</v>
      </c>
      <c r="AW29" s="19">
        <v>0.5325911812060955</v>
      </c>
      <c r="AX29" s="19">
        <v>2.3157149921913107</v>
      </c>
      <c r="AY29" s="19">
        <v>5.697638095729992</v>
      </c>
      <c r="AZ29" s="19">
        <v>0.5315079524864104</v>
      </c>
      <c r="BA29" s="19">
        <v>0.19233871059728314</v>
      </c>
      <c r="BB29" s="19">
        <v>1.1558299385213313</v>
      </c>
      <c r="BC29" s="19">
        <v>2.276558363401053</v>
      </c>
      <c r="BD29" s="19">
        <v>1.0362342060770444</v>
      </c>
      <c r="BE29" s="19">
        <v>0.28561208024357193</v>
      </c>
      <c r="BF29" s="19">
        <v>3.495069033530572</v>
      </c>
      <c r="BG29" s="19">
        <v>2.9783814031311504</v>
      </c>
      <c r="BH29" s="19">
        <v>0.10651952802980433</v>
      </c>
      <c r="BI29" s="19">
        <v>0.18153526970954356</v>
      </c>
      <c r="BJ29" s="19">
        <v>2.1716766461861106</v>
      </c>
      <c r="BK29" s="19">
        <v>0.8946720357149983</v>
      </c>
      <c r="BL29" s="19">
        <v>5.854128155202175</v>
      </c>
      <c r="BM29" s="19">
        <v>0.5200326737815361</v>
      </c>
      <c r="BN29" s="19">
        <v>0.8727123693411999</v>
      </c>
      <c r="BO29" s="19">
        <v>0.15962297977800627</v>
      </c>
      <c r="BP29" s="19">
        <v>0.7043515486379612</v>
      </c>
      <c r="BQ29" s="19">
        <v>1.134254466354641</v>
      </c>
      <c r="BR29" s="19">
        <v>0.8544487784915709</v>
      </c>
      <c r="BS29" s="19">
        <v>1.6703275239228104</v>
      </c>
      <c r="BT29" s="19">
        <v>0.23687168781114498</v>
      </c>
      <c r="BU29" s="19">
        <v>1.4051358415976123</v>
      </c>
      <c r="BV29" s="19">
        <v>0.09388091085051654</v>
      </c>
      <c r="BW29" s="19">
        <v>1.2274196096911723</v>
      </c>
      <c r="BX29" s="19">
        <v>1.1421648591125089</v>
      </c>
      <c r="BY29" s="19">
        <v>0.24968910738052058</v>
      </c>
      <c r="BZ29" s="19">
        <v>0.1547005156683856</v>
      </c>
      <c r="CA29" s="19">
        <v>1.0096776651680255</v>
      </c>
      <c r="CB29" s="19">
        <v>1.7704444176803564</v>
      </c>
      <c r="CC29" s="19">
        <v>1.3343131188118815</v>
      </c>
      <c r="CD29" s="19">
        <v>0</v>
      </c>
      <c r="CE29" s="19">
        <v>0</v>
      </c>
      <c r="CF29" s="19">
        <v>2.5140232501422646</v>
      </c>
      <c r="CG29" s="19">
        <v>2.1912166183108663</v>
      </c>
      <c r="CH29" s="19">
        <v>1.8346971665150011</v>
      </c>
      <c r="CI29" s="19">
        <v>0</v>
      </c>
      <c r="CJ29" s="19">
        <v>1.1555655738585102</v>
      </c>
      <c r="CK29" s="19">
        <v>0.5111036710985687</v>
      </c>
      <c r="CL29" s="19">
        <v>0.6889582324893821</v>
      </c>
      <c r="CM29" s="19">
        <v>0.8237502571159835</v>
      </c>
      <c r="CN29" s="19">
        <v>0.5974078574321587</v>
      </c>
      <c r="CO29" s="19">
        <v>0.5433033791351789</v>
      </c>
      <c r="CP29" s="19">
        <v>0.21737678016321466</v>
      </c>
      <c r="CQ29" s="19">
        <v>0.5734150919180708</v>
      </c>
      <c r="CR29" s="19">
        <v>0.42595353803920255</v>
      </c>
      <c r="CS29" s="19">
        <v>1.21165392603627</v>
      </c>
      <c r="CT29" s="19">
        <v>0.6490124603865612</v>
      </c>
      <c r="CU29" s="19">
        <v>0.5613777508738296</v>
      </c>
    </row>
    <row r="30" spans="1:99" s="18" customFormat="1" ht="16.5" customHeight="1">
      <c r="A30" s="40" t="s">
        <v>23</v>
      </c>
      <c r="B30" s="16">
        <f>'RSU fossa setembre 98'!F30</f>
        <v>0</v>
      </c>
      <c r="C30" s="16">
        <v>0</v>
      </c>
      <c r="D30" s="16">
        <v>0.02</v>
      </c>
      <c r="E30" s="16">
        <f>'RSU fossa octubre 01'!D30</f>
        <v>0.24591530510170057</v>
      </c>
      <c r="F30" s="16">
        <f>'RSU fossa juny 03'!F30</f>
        <v>0</v>
      </c>
      <c r="G30" s="16">
        <f>'RSU fossa setembre 03'!H30</f>
        <v>0.02816970654008211</v>
      </c>
      <c r="H30" s="16">
        <f>'RSU fossa març 04 (1)'!H30</f>
        <v>0</v>
      </c>
      <c r="I30" s="16">
        <f>'RSU fossa març 04 (2)'!H30</f>
        <v>0.17726062123260555</v>
      </c>
      <c r="J30" s="16">
        <f>'RSU fossa juny 04'!H30</f>
        <v>0.14644910144294623</v>
      </c>
      <c r="K30" s="16">
        <f>'RSU fossa setembre 04 (1)'!H30</f>
        <v>0</v>
      </c>
      <c r="L30" s="16">
        <f>'RSU fossa setembre 04 (2)'!H30</f>
        <v>0</v>
      </c>
      <c r="M30" s="16">
        <f>'RSU fossa octubre 04'!H30</f>
        <v>0</v>
      </c>
      <c r="N30" s="16">
        <f>'RSU fossa novembre 04'!H30</f>
        <v>0</v>
      </c>
      <c r="O30" s="16">
        <f>'RSU fossa desembre 04'!H30</f>
        <v>0.3035797998106096</v>
      </c>
      <c r="P30" s="16">
        <f>'RSU fossa febrer 05'!H30</f>
        <v>0</v>
      </c>
      <c r="Q30" s="16">
        <f>'RSU fossa març 05'!H30</f>
        <v>0</v>
      </c>
      <c r="R30" s="16">
        <f>'RSU fossa abril 05'!H30</f>
        <v>0</v>
      </c>
      <c r="S30" s="16">
        <f>'RSU fossa juny 05'!H30</f>
        <v>0.08266336013226136</v>
      </c>
      <c r="T30" s="16">
        <f>'RSU fossa agost 05'!H30</f>
        <v>0.002610591168370077</v>
      </c>
      <c r="U30" s="16">
        <f>'RSU fossa setembre 05'!H30</f>
        <v>0</v>
      </c>
      <c r="V30" s="16">
        <f>'RSU fossa octubre 05'!H30</f>
        <v>0.041926685625551796</v>
      </c>
      <c r="W30" s="16">
        <v>0</v>
      </c>
      <c r="X30" s="16">
        <v>0.11135414595346986</v>
      </c>
      <c r="Y30" s="16">
        <v>0.10827596614852393</v>
      </c>
      <c r="Z30" s="16">
        <v>0</v>
      </c>
      <c r="AA30" s="16">
        <v>0.6942246835443038</v>
      </c>
      <c r="AB30" s="16">
        <v>0</v>
      </c>
      <c r="AC30" s="16">
        <v>0</v>
      </c>
      <c r="AD30" s="16">
        <v>0</v>
      </c>
      <c r="AE30" s="16">
        <v>0.07275078813353812</v>
      </c>
      <c r="AF30" s="16">
        <v>0.01872208403541149</v>
      </c>
      <c r="AG30" s="16">
        <v>0.16750418760469007</v>
      </c>
      <c r="AH30" s="16">
        <v>0</v>
      </c>
      <c r="AI30" s="16">
        <v>0.3984164373303552</v>
      </c>
      <c r="AJ30" s="16">
        <v>0.04216407094104937</v>
      </c>
      <c r="AK30" s="16">
        <v>0.01970987070324819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0.1690973156865783</v>
      </c>
      <c r="AR30" s="16">
        <v>0.060591371788657304</v>
      </c>
      <c r="AS30" s="16">
        <v>0</v>
      </c>
      <c r="AT30" s="16">
        <v>0</v>
      </c>
      <c r="AU30" s="16">
        <v>0</v>
      </c>
      <c r="AV30" s="16">
        <v>0</v>
      </c>
      <c r="AW30" s="16">
        <v>0.13731889826460755</v>
      </c>
      <c r="AX30" s="16">
        <v>0.0512606318347509</v>
      </c>
      <c r="AY30" s="16">
        <v>0.2389643623226583</v>
      </c>
      <c r="AZ30" s="16">
        <v>0.03825246627743105</v>
      </c>
      <c r="BA30" s="16">
        <v>0</v>
      </c>
      <c r="BB30" s="16">
        <v>0.020245373932056526</v>
      </c>
      <c r="BC30" s="16">
        <v>0.10346938487715518</v>
      </c>
      <c r="BD30" s="16">
        <v>0</v>
      </c>
      <c r="BE30" s="16">
        <v>0.23022326611612737</v>
      </c>
      <c r="BF30" s="16">
        <v>0</v>
      </c>
      <c r="BG30" s="16">
        <v>0</v>
      </c>
      <c r="BH30" s="16">
        <v>0</v>
      </c>
      <c r="BI30" s="16">
        <v>0</v>
      </c>
      <c r="BJ30" s="16">
        <v>0.023701231288759343</v>
      </c>
      <c r="BK30" s="16">
        <v>0.48297512678097076</v>
      </c>
      <c r="BL30" s="16">
        <v>0</v>
      </c>
      <c r="BM30" s="16">
        <v>0.06473142638607113</v>
      </c>
      <c r="BN30" s="16">
        <v>0</v>
      </c>
      <c r="BO30" s="16">
        <v>0.01194885888397658</v>
      </c>
      <c r="BP30" s="16">
        <v>0</v>
      </c>
      <c r="BQ30" s="16">
        <v>0.10191439191079496</v>
      </c>
      <c r="BR30" s="16">
        <v>0</v>
      </c>
      <c r="BS30" s="16">
        <v>0.03211174888612371</v>
      </c>
      <c r="BT30" s="16">
        <v>0</v>
      </c>
      <c r="BU30" s="16">
        <v>0</v>
      </c>
      <c r="BV30" s="16">
        <v>0.004097259160831903</v>
      </c>
      <c r="BW30" s="16">
        <v>0</v>
      </c>
      <c r="BX30" s="16">
        <v>0</v>
      </c>
      <c r="BY30" s="16">
        <v>0.0520320655650552</v>
      </c>
      <c r="BZ30" s="16">
        <v>0</v>
      </c>
      <c r="CA30" s="16">
        <v>0.10668292311209328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0.0019971241412366195</v>
      </c>
      <c r="CI30" s="16">
        <v>0.083726001791347</v>
      </c>
      <c r="CJ30" s="16">
        <v>0</v>
      </c>
      <c r="CK30" s="16">
        <v>0</v>
      </c>
      <c r="CL30" s="16">
        <v>0.003977566524800127</v>
      </c>
      <c r="CM30" s="16">
        <v>0</v>
      </c>
      <c r="CN30" s="16">
        <v>0</v>
      </c>
      <c r="CO30" s="16">
        <v>0</v>
      </c>
      <c r="CP30" s="16">
        <v>0.11249062578118493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</row>
    <row r="31" spans="1:99" s="18" customFormat="1" ht="16.5" customHeight="1">
      <c r="A31" s="41" t="s">
        <v>24</v>
      </c>
      <c r="B31" s="36">
        <f>'RSU fossa setembre 98'!F31</f>
        <v>3.0479711083209393</v>
      </c>
      <c r="C31" s="36">
        <v>6.1</v>
      </c>
      <c r="D31" s="36">
        <v>3.17</v>
      </c>
      <c r="E31" s="36">
        <f>'RSU fossa octubre 01'!D31</f>
        <v>0.012504168056018674</v>
      </c>
      <c r="F31" s="36">
        <f>'RSU fossa juny 03'!F31</f>
        <v>1.8649009553435172</v>
      </c>
      <c r="G31" s="36">
        <f>'RSU fossa setembre 03'!H31</f>
        <v>1.5835488485066154</v>
      </c>
      <c r="H31" s="36">
        <f>'RSU fossa març 04 (1)'!H31</f>
        <v>19.23923355790956</v>
      </c>
      <c r="I31" s="36">
        <f>'RSU fossa març 04 (2)'!H31</f>
        <v>15.685211754012157</v>
      </c>
      <c r="J31" s="36">
        <f>'RSU fossa juny 04'!H31</f>
        <v>5.704209140670348</v>
      </c>
      <c r="K31" s="36">
        <f>'RSU fossa setembre 04 (1)'!H31</f>
        <v>4.919064720959825</v>
      </c>
      <c r="L31" s="36">
        <f>'RSU fossa setembre 04 (2)'!H31</f>
        <v>3.7691902094566156</v>
      </c>
      <c r="M31" s="36">
        <f>'RSU fossa octubre 04'!H31</f>
        <v>0.7158629314842712</v>
      </c>
      <c r="N31" s="36">
        <f>'RSU fossa novembre 04'!H31</f>
        <v>2.4332274391064117</v>
      </c>
      <c r="O31" s="36">
        <f>'RSU fossa desembre 04'!H31</f>
        <v>4.175906080739174</v>
      </c>
      <c r="P31" s="36">
        <f>'RSU fossa febrer 05'!H31</f>
        <v>3.035978285041683</v>
      </c>
      <c r="Q31" s="36">
        <f>'RSU fossa març 05'!H31</f>
        <v>2.8621291029778533</v>
      </c>
      <c r="R31" s="36">
        <f>'RSU fossa abril 05'!H31</f>
        <v>0.5107899425856266</v>
      </c>
      <c r="S31" s="36">
        <f>'RSU fossa juny 05'!H31</f>
        <v>0.9256121827386762</v>
      </c>
      <c r="T31" s="36">
        <f>'RSU fossa agost 05'!H31</f>
        <v>0.25987866884477456</v>
      </c>
      <c r="U31" s="36">
        <f>'RSU fossa setembre 05'!H31</f>
        <v>5.928627986138726</v>
      </c>
      <c r="V31" s="36">
        <f>'RSU fossa octubre 05'!H31</f>
        <v>0.6253672341972331</v>
      </c>
      <c r="W31" s="36">
        <v>0.06125248005965458</v>
      </c>
      <c r="X31" s="36">
        <v>1.9935970860362702</v>
      </c>
      <c r="Y31" s="36">
        <v>0.830866447645914</v>
      </c>
      <c r="Z31" s="36">
        <v>4.555011351942243</v>
      </c>
      <c r="AA31" s="36">
        <v>0.14889609312038185</v>
      </c>
      <c r="AB31" s="36">
        <v>0.7684804386797427</v>
      </c>
      <c r="AC31" s="36">
        <v>2.1968266521766013</v>
      </c>
      <c r="AD31" s="36">
        <v>3.9672120275496683</v>
      </c>
      <c r="AE31" s="19">
        <v>0.8603925472677029</v>
      </c>
      <c r="AF31" s="19">
        <v>7.478278040042983</v>
      </c>
      <c r="AG31" s="19">
        <v>2.871657906477963</v>
      </c>
      <c r="AH31" s="19">
        <v>2.643360459615666</v>
      </c>
      <c r="AI31" s="19">
        <v>1.8054845419250292</v>
      </c>
      <c r="AJ31" s="19">
        <v>2.8217943819245033</v>
      </c>
      <c r="AK31" s="19">
        <v>5.283802816276828</v>
      </c>
      <c r="AL31" s="19">
        <v>0.7787404533950697</v>
      </c>
      <c r="AM31" s="19">
        <v>1.784353604207056</v>
      </c>
      <c r="AN31" s="19">
        <v>2.655671166134222</v>
      </c>
      <c r="AO31" s="19">
        <v>3.4710285531042904</v>
      </c>
      <c r="AP31" s="19">
        <v>0.42919857627135477</v>
      </c>
      <c r="AQ31" s="19">
        <v>3.314447336452236</v>
      </c>
      <c r="AR31" s="19">
        <v>2.3738110014202647</v>
      </c>
      <c r="AS31" s="19">
        <v>4.376196480131899</v>
      </c>
      <c r="AT31" s="19">
        <v>4.733489543444943</v>
      </c>
      <c r="AU31" s="19">
        <v>5.259229405075271</v>
      </c>
      <c r="AV31" s="19">
        <v>1.60698582663193</v>
      </c>
      <c r="AW31" s="19">
        <v>2.7182884023891853</v>
      </c>
      <c r="AX31" s="19">
        <v>5.022955286080842</v>
      </c>
      <c r="AY31" s="19">
        <v>6.806556537664351</v>
      </c>
      <c r="AZ31" s="19">
        <v>5.26062917151937</v>
      </c>
      <c r="BA31" s="19">
        <v>2.3632329591142107</v>
      </c>
      <c r="BB31" s="19">
        <v>4.177941818405462</v>
      </c>
      <c r="BC31" s="19">
        <v>3.610259823035933</v>
      </c>
      <c r="BD31" s="19">
        <v>23.306321784367825</v>
      </c>
      <c r="BE31" s="19">
        <v>1.4297956655882293</v>
      </c>
      <c r="BF31" s="19">
        <v>3.7087797857028626</v>
      </c>
      <c r="BG31" s="19">
        <v>1.0266432677582156</v>
      </c>
      <c r="BH31" s="19">
        <v>2.148827880235756</v>
      </c>
      <c r="BI31" s="19">
        <v>5.3535725428937235</v>
      </c>
      <c r="BJ31" s="19">
        <v>3.075740403820758</v>
      </c>
      <c r="BK31" s="19">
        <v>4.588214350144425</v>
      </c>
      <c r="BL31" s="19">
        <v>3.3476336063954837</v>
      </c>
      <c r="BM31" s="19">
        <v>3.663167048399207</v>
      </c>
      <c r="BN31" s="19">
        <v>1.7147914489162044</v>
      </c>
      <c r="BO31" s="19">
        <v>0.520712019662477</v>
      </c>
      <c r="BP31" s="19">
        <v>1.583758738149298</v>
      </c>
      <c r="BQ31" s="19">
        <v>4.482251817931914</v>
      </c>
      <c r="BR31" s="19">
        <v>5.368629738592308</v>
      </c>
      <c r="BS31" s="19">
        <v>3.7709296611319942</v>
      </c>
      <c r="BT31" s="19">
        <v>5.92764275443078</v>
      </c>
      <c r="BU31" s="19">
        <v>9.957175036877707</v>
      </c>
      <c r="BV31" s="19">
        <v>1.5565997453657718</v>
      </c>
      <c r="BW31" s="19">
        <v>5.695559349159915</v>
      </c>
      <c r="BX31" s="19">
        <v>4.580983470414453</v>
      </c>
      <c r="BY31" s="19">
        <v>9.169313211894936</v>
      </c>
      <c r="BZ31" s="19">
        <v>32.689408964696554</v>
      </c>
      <c r="CA31" s="19">
        <v>27.649927608016455</v>
      </c>
      <c r="CB31" s="19">
        <v>15.347866233088439</v>
      </c>
      <c r="CC31" s="19">
        <v>15.764232673267328</v>
      </c>
      <c r="CD31" s="19">
        <v>1.2305135712590012</v>
      </c>
      <c r="CE31" s="19">
        <v>5.26742301458671</v>
      </c>
      <c r="CF31" s="19">
        <v>2.364940123330503</v>
      </c>
      <c r="CG31" s="19">
        <v>3.820734404578119</v>
      </c>
      <c r="CH31" s="19">
        <v>7.8240099474148534</v>
      </c>
      <c r="CI31" s="19">
        <v>5.087405106096852</v>
      </c>
      <c r="CJ31" s="19">
        <v>5.776642536436345</v>
      </c>
      <c r="CK31" s="19">
        <v>6.312613837655663</v>
      </c>
      <c r="CL31" s="19">
        <v>4.918839476505282</v>
      </c>
      <c r="CM31" s="19">
        <v>4.915293986483592</v>
      </c>
      <c r="CN31" s="19">
        <v>11.772028541334294</v>
      </c>
      <c r="CO31" s="19">
        <v>10.361027702138738</v>
      </c>
      <c r="CP31" s="19">
        <v>3.366902232621756</v>
      </c>
      <c r="CQ31" s="19">
        <v>8.393433134637194</v>
      </c>
      <c r="CR31" s="19">
        <v>4.732079526652284</v>
      </c>
      <c r="CS31" s="19">
        <v>18.158410375347547</v>
      </c>
      <c r="CT31" s="19">
        <v>3.118974190888123</v>
      </c>
      <c r="CU31" s="19">
        <v>14.817810073666283</v>
      </c>
    </row>
    <row r="32" spans="1:99" s="18" customFormat="1" ht="16.5" customHeight="1">
      <c r="A32" s="40" t="s">
        <v>25</v>
      </c>
      <c r="B32" s="16">
        <f>'RSU fossa setembre 98'!F32</f>
        <v>16.945586441573898</v>
      </c>
      <c r="C32" s="16">
        <v>24.36</v>
      </c>
      <c r="D32" s="16">
        <v>19.22</v>
      </c>
      <c r="E32" s="16">
        <f>'RSU fossa octubre 01'!D32</f>
        <v>24.17889296432144</v>
      </c>
      <c r="F32" s="16">
        <f>'RSU fossa juny 03'!F32</f>
        <v>19.02590355308687</v>
      </c>
      <c r="G32" s="16">
        <f>'RSU fossa setembre 03'!H32</f>
        <v>21.372637834014757</v>
      </c>
      <c r="H32" s="16">
        <f>'RSU fossa març 04 (1)'!H32</f>
        <v>19.391193843717115</v>
      </c>
      <c r="I32" s="16">
        <f>'RSU fossa març 04 (2)'!H32</f>
        <v>16.23729488955669</v>
      </c>
      <c r="J32" s="16">
        <f>'RSU fossa juny 04'!H32</f>
        <v>12.084664842745577</v>
      </c>
      <c r="K32" s="16">
        <f>'RSU fossa setembre 04 (1)'!H32</f>
        <v>18.063715021978926</v>
      </c>
      <c r="L32" s="16">
        <f>'RSU fossa setembre 04 (2)'!H32</f>
        <v>24.563908062308585</v>
      </c>
      <c r="M32" s="16">
        <f>'RSU fossa octubre 04'!H32</f>
        <v>11.210865646303992</v>
      </c>
      <c r="N32" s="16">
        <f>'RSU fossa novembre 04'!H32</f>
        <v>20.913045038005404</v>
      </c>
      <c r="O32" s="16">
        <f>'RSU fossa desembre 04'!H32</f>
        <v>32.2601172852067</v>
      </c>
      <c r="P32" s="16">
        <f>'RSU fossa febrer 05'!H32</f>
        <v>17.00019956148952</v>
      </c>
      <c r="Q32" s="16">
        <f>'RSU fossa març 05'!H32</f>
        <v>19.306860143384018</v>
      </c>
      <c r="R32" s="16">
        <f>'RSU fossa abril 05'!H32</f>
        <v>13.144393746956817</v>
      </c>
      <c r="S32" s="16">
        <f>'RSU fossa juny 05'!H32</f>
        <v>27.76756848332971</v>
      </c>
      <c r="T32" s="16">
        <f>'RSU fossa agost 05'!H32</f>
        <v>13.132679531087184</v>
      </c>
      <c r="U32" s="16">
        <f>'RSU fossa setembre 05'!H32</f>
        <v>13.027358016644035</v>
      </c>
      <c r="V32" s="16">
        <f>'RSU fossa octubre 05'!H32</f>
        <v>20.893624115476168</v>
      </c>
      <c r="W32" s="16">
        <v>15.46266686932517</v>
      </c>
      <c r="X32" s="16">
        <v>16.038042286551015</v>
      </c>
      <c r="Y32" s="16">
        <v>16.53531411677753</v>
      </c>
      <c r="Z32" s="16">
        <v>19.016670228575094</v>
      </c>
      <c r="AA32" s="16">
        <v>13.602974337439392</v>
      </c>
      <c r="AB32" s="16">
        <v>19.919463594107764</v>
      </c>
      <c r="AC32" s="16">
        <v>19.012424311485987</v>
      </c>
      <c r="AD32" s="16">
        <v>25.67405588619514</v>
      </c>
      <c r="AE32" s="16">
        <v>15.138123784820252</v>
      </c>
      <c r="AF32" s="16">
        <v>13.581237764459962</v>
      </c>
      <c r="AG32" s="16">
        <v>18.19770748104487</v>
      </c>
      <c r="AH32" s="16">
        <v>15.909520300009033</v>
      </c>
      <c r="AI32" s="16">
        <v>17.166104293825185</v>
      </c>
      <c r="AJ32" s="16">
        <v>18.714285556003734</v>
      </c>
      <c r="AK32" s="16">
        <v>9.684587429090396</v>
      </c>
      <c r="AL32" s="16">
        <v>21.387607058292158</v>
      </c>
      <c r="AM32" s="16">
        <v>19.79982658291079</v>
      </c>
      <c r="AN32" s="16">
        <v>13.744828224551805</v>
      </c>
      <c r="AO32" s="16">
        <v>17.888587706996102</v>
      </c>
      <c r="AP32" s="16">
        <v>17.300126488278153</v>
      </c>
      <c r="AQ32" s="16">
        <v>22.42064991114127</v>
      </c>
      <c r="AR32" s="16">
        <v>18.782616674813678</v>
      </c>
      <c r="AS32" s="16">
        <v>7.262923952189844</v>
      </c>
      <c r="AT32" s="16">
        <v>19.942047830820385</v>
      </c>
      <c r="AU32" s="16">
        <v>11.865232013487399</v>
      </c>
      <c r="AV32" s="16">
        <v>10.708607600531469</v>
      </c>
      <c r="AW32" s="16">
        <v>19.378057526067703</v>
      </c>
      <c r="AX32" s="16">
        <v>16.199643026550028</v>
      </c>
      <c r="AY32" s="16">
        <v>10.622936823804627</v>
      </c>
      <c r="AZ32" s="16">
        <v>10.375230078645645</v>
      </c>
      <c r="BA32" s="16">
        <v>11.45980964172383</v>
      </c>
      <c r="BB32" s="16">
        <v>24.678418256725003</v>
      </c>
      <c r="BC32" s="16">
        <v>23.930985527889952</v>
      </c>
      <c r="BD32" s="16">
        <v>5.413140606005882</v>
      </c>
      <c r="BE32" s="16">
        <v>17.827438501618936</v>
      </c>
      <c r="BF32" s="16">
        <v>9.566661335892105</v>
      </c>
      <c r="BG32" s="16">
        <v>21.74978404026385</v>
      </c>
      <c r="BH32" s="16">
        <v>7.99405465094006</v>
      </c>
      <c r="BI32" s="16">
        <v>11.1189245312631</v>
      </c>
      <c r="BJ32" s="16">
        <v>17.470231004853037</v>
      </c>
      <c r="BK32" s="16">
        <v>10.042980412139936</v>
      </c>
      <c r="BL32" s="16">
        <v>12.451050434706016</v>
      </c>
      <c r="BM32" s="16">
        <v>15.721682492655317</v>
      </c>
      <c r="BN32" s="16">
        <v>14.679416675212583</v>
      </c>
      <c r="BO32" s="16">
        <v>10.658439134096872</v>
      </c>
      <c r="BP32" s="16">
        <v>18.265991686159357</v>
      </c>
      <c r="BQ32" s="16">
        <v>8.776184707104598</v>
      </c>
      <c r="BR32" s="16">
        <v>11.86679926796237</v>
      </c>
      <c r="BS32" s="16">
        <v>15.472693450782444</v>
      </c>
      <c r="BT32" s="16">
        <v>10.97623858611065</v>
      </c>
      <c r="BU32" s="16">
        <v>18.940200416603744</v>
      </c>
      <c r="BV32" s="16">
        <v>11.833023703700558</v>
      </c>
      <c r="BW32" s="16">
        <v>14.006371482487902</v>
      </c>
      <c r="BX32" s="16">
        <v>10.60059934117935</v>
      </c>
      <c r="BY32" s="16">
        <v>18.070769258046347</v>
      </c>
      <c r="BZ32" s="16">
        <v>10.154700515668386</v>
      </c>
      <c r="CA32" s="16">
        <v>9.372856816276766</v>
      </c>
      <c r="CB32" s="16">
        <v>13.633626400096352</v>
      </c>
      <c r="CC32" s="16">
        <v>3.948793316831684</v>
      </c>
      <c r="CD32" s="16">
        <v>7.415276576969077</v>
      </c>
      <c r="CE32" s="16">
        <v>11.701782820097243</v>
      </c>
      <c r="CF32" s="16">
        <v>12.229764174205535</v>
      </c>
      <c r="CG32" s="16">
        <v>11.081454539474969</v>
      </c>
      <c r="CH32" s="16">
        <v>19.649586334808312</v>
      </c>
      <c r="CI32" s="16">
        <v>17.587104700771224</v>
      </c>
      <c r="CJ32" s="16">
        <v>14.36782212027545</v>
      </c>
      <c r="CK32" s="16">
        <v>12.683671451402555</v>
      </c>
      <c r="CL32" s="16">
        <v>16.822885102731405</v>
      </c>
      <c r="CM32" s="16">
        <v>11.818346977803467</v>
      </c>
      <c r="CN32" s="16">
        <v>12.505429331924477</v>
      </c>
      <c r="CO32" s="16">
        <v>12.6496988854989</v>
      </c>
      <c r="CP32" s="16">
        <v>21.157144562277473</v>
      </c>
      <c r="CQ32" s="16">
        <v>17.54059532010752</v>
      </c>
      <c r="CR32" s="16">
        <v>17.429988301988377</v>
      </c>
      <c r="CS32" s="16">
        <v>6.814607251104004</v>
      </c>
      <c r="CT32" s="16">
        <v>17.18020730459211</v>
      </c>
      <c r="CU32" s="16">
        <v>11.157333499244128</v>
      </c>
    </row>
    <row r="33" spans="1:99" s="27" customFormat="1" ht="16.5" customHeight="1">
      <c r="A33" s="43"/>
      <c r="B33" s="25">
        <f>'RSU fossa setembre 98'!F33</f>
        <v>85.18574734497767</v>
      </c>
      <c r="C33" s="25">
        <f>SUM(C18:C32)</f>
        <v>78.53</v>
      </c>
      <c r="D33" s="25">
        <f>SUM(D18:D32)</f>
        <v>77.98</v>
      </c>
      <c r="E33" s="25">
        <f>'RSU fossa octubre 01'!D33</f>
        <v>87.36245415138379</v>
      </c>
      <c r="F33" s="25">
        <f>'RSU fossa juny 03'!F33</f>
        <v>82.78429942326447</v>
      </c>
      <c r="G33" s="25">
        <f>'RSU fossa setembre 03'!H33</f>
        <v>83.18100983672069</v>
      </c>
      <c r="H33" s="25">
        <f>'RSU fossa març 04 (1)'!H33</f>
        <v>90.45576977238589</v>
      </c>
      <c r="I33" s="25">
        <f>'RSU fossa març 04 (2)'!H33</f>
        <v>90.24545657343003</v>
      </c>
      <c r="J33" s="25">
        <f>'RSU fossa juny 04'!H33</f>
        <v>94.12861671997918</v>
      </c>
      <c r="K33" s="25">
        <f>'RSU fossa setembre 04 (1)'!H33</f>
        <v>91.44173142970965</v>
      </c>
      <c r="L33" s="25">
        <f>'RSU fossa setembre 04 (2)'!H33</f>
        <v>89.57889594150147</v>
      </c>
      <c r="M33" s="25">
        <f>'RSU fossa octubre 04'!H33</f>
        <v>96.2250970185175</v>
      </c>
      <c r="N33" s="25">
        <f>'RSU fossa novembre 04'!H33</f>
        <v>92.75173992605762</v>
      </c>
      <c r="O33" s="25">
        <f>'RSU fossa desembre 04'!H33</f>
        <v>88.36239249971152</v>
      </c>
      <c r="P33" s="25">
        <f>'RSU fossa febrer 05'!H33</f>
        <v>90.48357410325923</v>
      </c>
      <c r="Q33" s="25">
        <f>'RSU fossa març 05'!H33</f>
        <v>95.23018611704954</v>
      </c>
      <c r="R33" s="25">
        <f>'RSU fossa abril 05'!H33</f>
        <v>90.43177227062426</v>
      </c>
      <c r="S33" s="25">
        <f>'RSU fossa juny 05'!H33</f>
        <v>93.97748676941897</v>
      </c>
      <c r="T33" s="25">
        <f>'RSU fossa agost 05'!H33</f>
        <v>95.21123712166775</v>
      </c>
      <c r="U33" s="25">
        <f>'RSU fossa setembre 05'!H33</f>
        <v>89.93844528558475</v>
      </c>
      <c r="V33" s="25">
        <f>'RSU fossa octubre 05'!H33</f>
        <v>89.57231076028488</v>
      </c>
      <c r="W33" s="25">
        <v>87.35661267414275</v>
      </c>
      <c r="X33" s="25">
        <v>88.84404657704927</v>
      </c>
      <c r="Y33" s="25">
        <v>91.09526977087953</v>
      </c>
      <c r="Z33" s="25">
        <v>93.15355847856958</v>
      </c>
      <c r="AA33" s="25">
        <v>89.9878168274629</v>
      </c>
      <c r="AB33" s="25">
        <v>90.35710826585466</v>
      </c>
      <c r="AC33" s="25">
        <v>88.0180298379253</v>
      </c>
      <c r="AD33" s="25">
        <v>89.44731346937897</v>
      </c>
      <c r="AE33" s="25">
        <v>85.27540132767223</v>
      </c>
      <c r="AF33" s="25">
        <v>91.9165248546581</v>
      </c>
      <c r="AG33" s="25">
        <v>86.2121116786045</v>
      </c>
      <c r="AH33" s="25">
        <v>84.53207904538515</v>
      </c>
      <c r="AI33" s="25">
        <v>85.87206630754518</v>
      </c>
      <c r="AJ33" s="25">
        <v>91.7115830083683</v>
      </c>
      <c r="AK33" s="25">
        <v>91.55918396669091</v>
      </c>
      <c r="AL33" s="25">
        <v>89.68339797646658</v>
      </c>
      <c r="AM33" s="25">
        <v>89.06421359168627</v>
      </c>
      <c r="AN33" s="25">
        <v>81.13394460380074</v>
      </c>
      <c r="AO33" s="25">
        <v>89.60933996920251</v>
      </c>
      <c r="AP33" s="25">
        <v>86.38339894810589</v>
      </c>
      <c r="AQ33" s="25">
        <v>86.3421836155756</v>
      </c>
      <c r="AR33" s="25">
        <v>84.49270741352876</v>
      </c>
      <c r="AS33" s="25">
        <v>95.68635649141453</v>
      </c>
      <c r="AT33" s="25">
        <v>87.44854366614376</v>
      </c>
      <c r="AU33" s="25">
        <v>87.9836580594368</v>
      </c>
      <c r="AV33" s="25">
        <v>88.97628964788916</v>
      </c>
      <c r="AW33" s="25">
        <v>92.09736691016505</v>
      </c>
      <c r="AX33" s="25">
        <v>90.62399836472972</v>
      </c>
      <c r="AY33" s="25">
        <v>90.84724126724379</v>
      </c>
      <c r="AZ33" s="25">
        <v>91.42707414823914</v>
      </c>
      <c r="BA33" s="25">
        <v>90.93496245228928</v>
      </c>
      <c r="BB33" s="25">
        <v>87.6766902348445</v>
      </c>
      <c r="BC33" s="25">
        <v>88.72378242978458</v>
      </c>
      <c r="BD33" s="25">
        <v>92.38524855363917</v>
      </c>
      <c r="BE33" s="25">
        <v>87.44138437216984</v>
      </c>
      <c r="BF33" s="25">
        <v>96.25017325017325</v>
      </c>
      <c r="BG33" s="25">
        <v>89.12271176173743</v>
      </c>
      <c r="BH33" s="25">
        <v>94.73820230485424</v>
      </c>
      <c r="BI33" s="25">
        <v>92.69976831489024</v>
      </c>
      <c r="BJ33" s="25">
        <v>94.22666389133371</v>
      </c>
      <c r="BK33" s="25">
        <v>94.84176409829537</v>
      </c>
      <c r="BL33" s="25">
        <v>88.3240001465629</v>
      </c>
      <c r="BM33" s="25">
        <v>87.00318228677828</v>
      </c>
      <c r="BN33" s="25">
        <v>85.46624844941886</v>
      </c>
      <c r="BO33" s="25">
        <v>91.04198922954464</v>
      </c>
      <c r="BP33" s="25">
        <v>81.26418201812642</v>
      </c>
      <c r="BQ33" s="25">
        <v>91.15442619356014</v>
      </c>
      <c r="BR33" s="25">
        <v>90.89853168994856</v>
      </c>
      <c r="BS33" s="25">
        <v>89.28683638370937</v>
      </c>
      <c r="BT33" s="25">
        <v>91.48228048686313</v>
      </c>
      <c r="BU33" s="25">
        <v>95.44161278568492</v>
      </c>
      <c r="BV33" s="25">
        <v>88.24741166700383</v>
      </c>
      <c r="BW33" s="25">
        <v>90.69078542561948</v>
      </c>
      <c r="BX33" s="25">
        <v>94.33775377192006</v>
      </c>
      <c r="BY33" s="25">
        <v>88.93867978150392</v>
      </c>
      <c r="BZ33" s="25">
        <v>94.11741372471242</v>
      </c>
      <c r="CA33" s="25">
        <v>94.79920749828544</v>
      </c>
      <c r="CB33" s="25">
        <v>85.09374121803364</v>
      </c>
      <c r="CC33" s="25">
        <v>92.67868193069307</v>
      </c>
      <c r="CD33" s="25">
        <v>93.4584914736802</v>
      </c>
      <c r="CE33" s="25">
        <v>95.53889789303079</v>
      </c>
      <c r="CF33" s="25">
        <v>83.9479922538136</v>
      </c>
      <c r="CG33" s="25">
        <v>86.54916153212102</v>
      </c>
      <c r="CH33" s="25">
        <v>83.29915877657913</v>
      </c>
      <c r="CI33" s="25">
        <v>91.14722945970333</v>
      </c>
      <c r="CJ33" s="25">
        <v>89.28130977692021</v>
      </c>
      <c r="CK33" s="25">
        <v>89.2212145381217</v>
      </c>
      <c r="CL33" s="25">
        <v>82.44229692519829</v>
      </c>
      <c r="CM33" s="25">
        <v>93.44434299804378</v>
      </c>
      <c r="CN33" s="25">
        <v>87.56936738999605</v>
      </c>
      <c r="CO33" s="25">
        <v>84.92739131525249</v>
      </c>
      <c r="CP33" s="25">
        <v>92.14342123141391</v>
      </c>
      <c r="CQ33" s="25">
        <v>90.61752230180585</v>
      </c>
      <c r="CR33" s="25">
        <v>90.54809200764599</v>
      </c>
      <c r="CS33" s="25">
        <v>90.05083209246027</v>
      </c>
      <c r="CT33" s="25">
        <v>85.05790002460535</v>
      </c>
      <c r="CU33" s="25">
        <v>94.71112366855405</v>
      </c>
    </row>
    <row r="34" spans="1:99" s="33" customFormat="1" ht="16.5" customHeight="1">
      <c r="A34" s="28" t="s">
        <v>4</v>
      </c>
      <c r="B34" s="29">
        <f>'RSU fossa setembre 98'!F34</f>
        <v>100</v>
      </c>
      <c r="C34" s="29">
        <f>C16+C33</f>
        <v>100</v>
      </c>
      <c r="D34" s="29">
        <f>D16+D33</f>
        <v>100</v>
      </c>
      <c r="E34" s="29">
        <f>'RSU fossa octubre 01'!D34</f>
        <v>100</v>
      </c>
      <c r="F34" s="29">
        <f>'RSU fossa juny 03'!F34</f>
        <v>100</v>
      </c>
      <c r="G34" s="29">
        <f>'RSU fossa setembre 03'!H34</f>
        <v>100</v>
      </c>
      <c r="H34" s="29">
        <f>'RSU fossa març 04 (1)'!H34</f>
        <v>100</v>
      </c>
      <c r="I34" s="29">
        <f>'RSU fossa març 04 (2)'!H34</f>
        <v>100</v>
      </c>
      <c r="J34" s="29">
        <f>'RSU fossa juny 04'!H34</f>
        <v>100</v>
      </c>
      <c r="K34" s="29">
        <f>'RSU fossa setembre 04 (1)'!H34</f>
        <v>100</v>
      </c>
      <c r="L34" s="29">
        <f>'RSU fossa setembre 04 (2)'!H34</f>
        <v>100</v>
      </c>
      <c r="M34" s="29">
        <f>'RSU fossa octubre 04'!H34</f>
        <v>100</v>
      </c>
      <c r="N34" s="29">
        <f>'RSU fossa novembre 04'!H34</f>
        <v>100</v>
      </c>
      <c r="O34" s="29">
        <f>'RSU fossa desembre 04'!H34</f>
        <v>100</v>
      </c>
      <c r="P34" s="29">
        <f>'RSU fossa febrer 05'!H34</f>
        <v>100</v>
      </c>
      <c r="Q34" s="29">
        <f>'RSU fossa març 05'!H34</f>
        <v>100</v>
      </c>
      <c r="R34" s="29">
        <f>'RSU fossa abril 05'!H34</f>
        <v>100</v>
      </c>
      <c r="S34" s="29">
        <f>'RSU fossa juny 05'!H34</f>
        <v>100</v>
      </c>
      <c r="T34" s="29">
        <f>'RSU fossa agost 05'!H34</f>
        <v>100</v>
      </c>
      <c r="U34" s="29">
        <f>'RSU fossa setembre 05'!H34</f>
        <v>100</v>
      </c>
      <c r="V34" s="29">
        <f>'RSU fossa octubre 05'!H34</f>
        <v>100</v>
      </c>
      <c r="W34" s="29">
        <v>100</v>
      </c>
      <c r="X34" s="29">
        <v>100</v>
      </c>
      <c r="Y34" s="29">
        <v>100</v>
      </c>
      <c r="Z34" s="29">
        <v>100</v>
      </c>
      <c r="AA34" s="29">
        <v>100</v>
      </c>
      <c r="AB34" s="29">
        <v>100</v>
      </c>
      <c r="AC34" s="29">
        <v>100</v>
      </c>
      <c r="AD34" s="29">
        <v>100</v>
      </c>
      <c r="AE34" s="29">
        <f>SUM(AE16+AE33)</f>
        <v>100.00000000000001</v>
      </c>
      <c r="AF34" s="29">
        <f>SUM(AF16+AF33)</f>
        <v>99.99999999999999</v>
      </c>
      <c r="AG34" s="29">
        <f>SUM(AG16+AG33)</f>
        <v>99.99999999999999</v>
      </c>
      <c r="AH34" s="29">
        <f>SUM(AH16+AH33)</f>
        <v>100</v>
      </c>
      <c r="AI34" s="29">
        <f>SUM(AI16+AI33)</f>
        <v>100</v>
      </c>
      <c r="AJ34" s="29">
        <v>100</v>
      </c>
      <c r="AK34" s="29">
        <v>100</v>
      </c>
      <c r="AL34" s="29">
        <v>100</v>
      </c>
      <c r="AM34" s="29">
        <v>100</v>
      </c>
      <c r="AN34" s="29">
        <v>100</v>
      </c>
      <c r="AO34" s="29">
        <v>100</v>
      </c>
      <c r="AP34" s="29">
        <v>100</v>
      </c>
      <c r="AQ34" s="29">
        <v>100</v>
      </c>
      <c r="AR34" s="29">
        <v>100</v>
      </c>
      <c r="AS34" s="29">
        <v>100</v>
      </c>
      <c r="AT34" s="29">
        <v>100</v>
      </c>
      <c r="AU34" s="29">
        <v>100</v>
      </c>
      <c r="AV34" s="29">
        <v>100</v>
      </c>
      <c r="AW34" s="29">
        <v>100</v>
      </c>
      <c r="AX34" s="29">
        <v>100</v>
      </c>
      <c r="AY34" s="29">
        <v>100</v>
      </c>
      <c r="AZ34" s="29">
        <v>100</v>
      </c>
      <c r="BA34" s="29">
        <v>100</v>
      </c>
      <c r="BB34" s="29">
        <v>100</v>
      </c>
      <c r="BC34" s="29">
        <v>100</v>
      </c>
      <c r="BD34" s="29">
        <v>100</v>
      </c>
      <c r="BE34" s="29">
        <v>100</v>
      </c>
      <c r="BF34" s="29">
        <v>100</v>
      </c>
      <c r="BG34" s="29">
        <v>100</v>
      </c>
      <c r="BH34" s="29">
        <v>100</v>
      </c>
      <c r="BI34" s="29">
        <v>100</v>
      </c>
      <c r="BJ34" s="29">
        <v>100</v>
      </c>
      <c r="BK34" s="29">
        <v>100</v>
      </c>
      <c r="BL34" s="29">
        <v>100</v>
      </c>
      <c r="BM34" s="29">
        <v>100</v>
      </c>
      <c r="BN34" s="29">
        <v>100</v>
      </c>
      <c r="BO34" s="29">
        <v>100</v>
      </c>
      <c r="BP34" s="29">
        <v>100</v>
      </c>
      <c r="BQ34" s="29">
        <v>100</v>
      </c>
      <c r="BR34" s="29">
        <v>100</v>
      </c>
      <c r="BS34" s="29">
        <v>100</v>
      </c>
      <c r="BT34" s="29">
        <v>100</v>
      </c>
      <c r="BU34" s="29">
        <v>100</v>
      </c>
      <c r="BV34" s="29">
        <v>100</v>
      </c>
      <c r="BW34" s="29">
        <v>100</v>
      </c>
      <c r="BX34" s="29">
        <v>100</v>
      </c>
      <c r="BY34" s="29">
        <v>100</v>
      </c>
      <c r="BZ34" s="29">
        <v>100</v>
      </c>
      <c r="CA34" s="29">
        <v>100</v>
      </c>
      <c r="CB34" s="29">
        <v>100</v>
      </c>
      <c r="CC34" s="29">
        <v>100</v>
      </c>
      <c r="CD34" s="29">
        <v>100</v>
      </c>
      <c r="CE34" s="29">
        <v>100</v>
      </c>
      <c r="CF34" s="29">
        <v>100</v>
      </c>
      <c r="CG34" s="29">
        <v>100</v>
      </c>
      <c r="CH34" s="29">
        <v>100</v>
      </c>
      <c r="CI34" s="29">
        <v>100</v>
      </c>
      <c r="CJ34" s="29">
        <v>100</v>
      </c>
      <c r="CK34" s="29">
        <v>100</v>
      </c>
      <c r="CL34" s="29">
        <v>100</v>
      </c>
      <c r="CM34" s="29">
        <v>100</v>
      </c>
      <c r="CN34" s="29">
        <v>100</v>
      </c>
      <c r="CO34" s="29">
        <v>100</v>
      </c>
      <c r="CP34" s="29">
        <v>100</v>
      </c>
      <c r="CQ34" s="29">
        <v>100</v>
      </c>
      <c r="CR34" s="29">
        <v>100</v>
      </c>
      <c r="CS34" s="29">
        <v>100</v>
      </c>
      <c r="CT34" s="29">
        <v>100</v>
      </c>
      <c r="CU34" s="29">
        <v>100</v>
      </c>
    </row>
  </sheetData>
  <sheetProtection password="8299" sheet="1"/>
  <mergeCells count="1">
    <mergeCell ref="B3:CU3"/>
  </mergeCells>
  <printOptions horizontalCentered="1" verticalCentered="1"/>
  <pageMargins left="0.17" right="0.1968503937007874" top="0.29" bottom="0.27" header="0" footer="0"/>
  <pageSetup fitToHeight="125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5.2812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66</v>
      </c>
      <c r="C4" s="88"/>
      <c r="D4" s="87" t="s">
        <v>67</v>
      </c>
      <c r="E4" s="88"/>
      <c r="F4" s="87" t="s">
        <v>68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69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2.46</v>
      </c>
      <c r="C7" s="16">
        <f aca="true" t="shared" si="0" ref="C7:C16">B7/$B$34*100</f>
        <v>0.9752616555661276</v>
      </c>
      <c r="D7" s="16">
        <v>2.8</v>
      </c>
      <c r="E7" s="16">
        <f aca="true" t="shared" si="1" ref="E7:E16">D7/$D$34*100</f>
        <v>1.11376292760541</v>
      </c>
      <c r="F7" s="16">
        <v>1.42</v>
      </c>
      <c r="G7" s="16">
        <f aca="true" t="shared" si="2" ref="G7:G16">F7/$F$34*100</f>
        <v>0.5641636869288835</v>
      </c>
      <c r="H7" s="17">
        <f aca="true" t="shared" si="3" ref="H7:H16">(C7+E7+G7)/3</f>
        <v>0.8843960900334737</v>
      </c>
    </row>
    <row r="8" spans="1:8" s="18" customFormat="1" ht="19.5" customHeight="1">
      <c r="A8" s="35" t="s">
        <v>6</v>
      </c>
      <c r="B8" s="19">
        <v>2.6</v>
      </c>
      <c r="C8" s="19">
        <f t="shared" si="0"/>
        <v>1.0307643514113543</v>
      </c>
      <c r="D8" s="19">
        <v>2.22</v>
      </c>
      <c r="E8" s="19">
        <f t="shared" si="1"/>
        <v>0.8830548926014323</v>
      </c>
      <c r="F8" s="19">
        <v>2.04</v>
      </c>
      <c r="G8" s="19">
        <f t="shared" si="2"/>
        <v>0.8104886769964242</v>
      </c>
      <c r="H8" s="20">
        <f t="shared" si="3"/>
        <v>0.9081026403364035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0.08</v>
      </c>
      <c r="E9" s="16">
        <f t="shared" si="1"/>
        <v>0.03182179793158314</v>
      </c>
      <c r="F9" s="16">
        <v>0</v>
      </c>
      <c r="G9" s="16">
        <f t="shared" si="2"/>
        <v>0</v>
      </c>
      <c r="H9" s="17">
        <f t="shared" si="3"/>
        <v>0.01060726597719438</v>
      </c>
    </row>
    <row r="10" spans="1:8" s="18" customFormat="1" ht="19.5" customHeight="1">
      <c r="A10" s="35" t="s">
        <v>2</v>
      </c>
      <c r="B10" s="19">
        <v>11.36</v>
      </c>
      <c r="C10" s="19">
        <f t="shared" si="0"/>
        <v>4.5036473200126865</v>
      </c>
      <c r="D10" s="19">
        <v>5.24</v>
      </c>
      <c r="E10" s="19">
        <f t="shared" si="1"/>
        <v>2.084327764518696</v>
      </c>
      <c r="F10" s="19">
        <v>6.41</v>
      </c>
      <c r="G10" s="19">
        <f t="shared" si="2"/>
        <v>2.546682558601509</v>
      </c>
      <c r="H10" s="20">
        <f t="shared" si="3"/>
        <v>3.0448858810442974</v>
      </c>
    </row>
    <row r="11" spans="1:8" s="18" customFormat="1" ht="19.5" customHeight="1">
      <c r="A11" s="34" t="s">
        <v>9</v>
      </c>
      <c r="B11" s="16">
        <v>4.32</v>
      </c>
      <c r="C11" s="16">
        <f t="shared" si="0"/>
        <v>1.712654614652712</v>
      </c>
      <c r="D11" s="16">
        <v>2.52</v>
      </c>
      <c r="E11" s="16">
        <f t="shared" si="1"/>
        <v>1.002386634844869</v>
      </c>
      <c r="F11" s="16">
        <v>2.93</v>
      </c>
      <c r="G11" s="16">
        <f t="shared" si="2"/>
        <v>1.164084227254668</v>
      </c>
      <c r="H11" s="17">
        <f t="shared" si="3"/>
        <v>1.2930418255840832</v>
      </c>
    </row>
    <row r="12" spans="1:8" s="18" customFormat="1" ht="19.5" customHeight="1">
      <c r="A12" s="35" t="s">
        <v>13</v>
      </c>
      <c r="B12" s="19">
        <v>4.54</v>
      </c>
      <c r="C12" s="19">
        <f t="shared" si="0"/>
        <v>1.7998731366952112</v>
      </c>
      <c r="D12" s="19">
        <v>2.42</v>
      </c>
      <c r="E12" s="19">
        <f t="shared" si="1"/>
        <v>0.96260938743039</v>
      </c>
      <c r="F12" s="19">
        <v>3.65</v>
      </c>
      <c r="G12" s="19">
        <f t="shared" si="2"/>
        <v>1.4501390544298765</v>
      </c>
      <c r="H12" s="20">
        <f t="shared" si="3"/>
        <v>1.4042071928518258</v>
      </c>
    </row>
    <row r="13" spans="1:8" s="18" customFormat="1" ht="19.5" customHeight="1">
      <c r="A13" s="34" t="s">
        <v>10</v>
      </c>
      <c r="B13" s="16">
        <v>0.6</v>
      </c>
      <c r="C13" s="16">
        <f t="shared" si="0"/>
        <v>0.23786869647954328</v>
      </c>
      <c r="D13" s="16">
        <v>1.02</v>
      </c>
      <c r="E13" s="16">
        <f t="shared" si="1"/>
        <v>0.4057279236276851</v>
      </c>
      <c r="F13" s="16">
        <v>1.13</v>
      </c>
      <c r="G13" s="16">
        <f t="shared" si="2"/>
        <v>0.44894715931664664</v>
      </c>
      <c r="H13" s="17">
        <f t="shared" si="3"/>
        <v>0.36418125980795835</v>
      </c>
    </row>
    <row r="14" spans="1:8" s="18" customFormat="1" ht="19.5" customHeight="1">
      <c r="A14" s="35" t="s">
        <v>11</v>
      </c>
      <c r="B14" s="19">
        <v>1.02</v>
      </c>
      <c r="C14" s="19">
        <f t="shared" si="0"/>
        <v>0.4043767840152236</v>
      </c>
      <c r="D14" s="19">
        <v>1.36</v>
      </c>
      <c r="E14" s="19">
        <f t="shared" si="1"/>
        <v>0.5409705648369134</v>
      </c>
      <c r="F14" s="19">
        <v>2.52</v>
      </c>
      <c r="G14" s="19">
        <f t="shared" si="2"/>
        <v>1.0011918951132297</v>
      </c>
      <c r="H14" s="20">
        <f t="shared" si="3"/>
        <v>0.6488464146551222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26.900000000000002</v>
      </c>
      <c r="C16" s="21">
        <f t="shared" si="0"/>
        <v>10.664446558832859</v>
      </c>
      <c r="D16" s="21">
        <f>SUM(D7:D15)</f>
        <v>17.66</v>
      </c>
      <c r="E16" s="21">
        <f t="shared" si="1"/>
        <v>7.024661893396979</v>
      </c>
      <c r="F16" s="21">
        <f>SUM(F7:F15)</f>
        <v>20.099999999999998</v>
      </c>
      <c r="G16" s="21">
        <f t="shared" si="2"/>
        <v>7.985697258641237</v>
      </c>
      <c r="H16" s="22">
        <f t="shared" si="3"/>
        <v>8.558268570290359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78.38</v>
      </c>
      <c r="C18" s="16">
        <f aca="true" t="shared" si="4" ref="C18:C34">B18/$B$34*100</f>
        <v>31.07358071677767</v>
      </c>
      <c r="D18" s="16">
        <v>39.22</v>
      </c>
      <c r="E18" s="16">
        <f aca="true" t="shared" si="5" ref="E18:E34">D18/$D$34*100</f>
        <v>15.600636435958634</v>
      </c>
      <c r="F18" s="16">
        <v>47.34</v>
      </c>
      <c r="G18" s="16">
        <f aca="true" t="shared" si="6" ref="G18:G34">F18/$F$34*100</f>
        <v>18.808104886769964</v>
      </c>
      <c r="H18" s="17">
        <f aca="true" t="shared" si="7" ref="H18:H34">(C18+E18+G18)/3</f>
        <v>21.827440679835423</v>
      </c>
    </row>
    <row r="19" spans="1:8" s="18" customFormat="1" ht="19.5" customHeight="1">
      <c r="A19" s="35" t="s">
        <v>15</v>
      </c>
      <c r="B19" s="19">
        <v>4.42</v>
      </c>
      <c r="C19" s="19">
        <f t="shared" si="4"/>
        <v>1.7522993973993022</v>
      </c>
      <c r="D19" s="19">
        <v>38.92</v>
      </c>
      <c r="E19" s="19">
        <f t="shared" si="5"/>
        <v>15.481304693715197</v>
      </c>
      <c r="F19" s="19">
        <v>25.54</v>
      </c>
      <c r="G19" s="19">
        <f t="shared" si="6"/>
        <v>10.147000397298369</v>
      </c>
      <c r="H19" s="20">
        <f t="shared" si="7"/>
        <v>9.126868162804291</v>
      </c>
    </row>
    <row r="20" spans="1:8" s="18" customFormat="1" ht="19.5" customHeight="1">
      <c r="A20" s="34" t="s">
        <v>16</v>
      </c>
      <c r="B20" s="16">
        <v>17.42</v>
      </c>
      <c r="C20" s="16">
        <f t="shared" si="4"/>
        <v>6.906121154456074</v>
      </c>
      <c r="D20" s="16">
        <v>15.44</v>
      </c>
      <c r="E20" s="16">
        <f t="shared" si="5"/>
        <v>6.1416070007955454</v>
      </c>
      <c r="F20" s="16">
        <v>43.89</v>
      </c>
      <c r="G20" s="16">
        <f t="shared" si="6"/>
        <v>17.43742550655542</v>
      </c>
      <c r="H20" s="17">
        <f t="shared" si="7"/>
        <v>10.161717887269013</v>
      </c>
    </row>
    <row r="21" spans="1:8" s="18" customFormat="1" ht="19.5" customHeight="1">
      <c r="A21" s="35" t="s">
        <v>17</v>
      </c>
      <c r="B21" s="19">
        <v>20.22</v>
      </c>
      <c r="C21" s="19">
        <f t="shared" si="4"/>
        <v>8.01617507136061</v>
      </c>
      <c r="D21" s="19">
        <v>34.08</v>
      </c>
      <c r="E21" s="19">
        <f t="shared" si="5"/>
        <v>13.556085918854418</v>
      </c>
      <c r="F21" s="19">
        <v>18.42</v>
      </c>
      <c r="G21" s="19">
        <f t="shared" si="6"/>
        <v>7.31823599523242</v>
      </c>
      <c r="H21" s="20">
        <f t="shared" si="7"/>
        <v>9.630165661815816</v>
      </c>
    </row>
    <row r="22" spans="1:8" s="18" customFormat="1" ht="19.5" customHeight="1">
      <c r="A22" s="34" t="s">
        <v>18</v>
      </c>
      <c r="B22" s="16">
        <v>3.04</v>
      </c>
      <c r="C22" s="16">
        <f t="shared" si="4"/>
        <v>1.205201395496353</v>
      </c>
      <c r="D22" s="16">
        <v>12.96</v>
      </c>
      <c r="E22" s="16">
        <f t="shared" si="5"/>
        <v>5.155131264916469</v>
      </c>
      <c r="F22" s="16">
        <v>6.22</v>
      </c>
      <c r="G22" s="16">
        <f t="shared" si="6"/>
        <v>2.4711958680969404</v>
      </c>
      <c r="H22" s="17">
        <f t="shared" si="7"/>
        <v>2.9438428428365877</v>
      </c>
    </row>
    <row r="23" spans="1:8" s="18" customFormat="1" ht="19.5" customHeight="1">
      <c r="A23" s="35" t="s">
        <v>43</v>
      </c>
      <c r="B23" s="19">
        <v>0.22</v>
      </c>
      <c r="C23" s="19">
        <f t="shared" si="4"/>
        <v>0.0872185220424992</v>
      </c>
      <c r="D23" s="19">
        <v>1.34</v>
      </c>
      <c r="E23" s="19">
        <f t="shared" si="5"/>
        <v>0.5330151153540176</v>
      </c>
      <c r="F23" s="19">
        <v>3.59</v>
      </c>
      <c r="G23" s="19">
        <f t="shared" si="6"/>
        <v>1.4263011521652758</v>
      </c>
      <c r="H23" s="20">
        <f t="shared" si="7"/>
        <v>0.6821782631872643</v>
      </c>
    </row>
    <row r="24" spans="1:8" s="18" customFormat="1" ht="19.5" customHeight="1">
      <c r="A24" s="34" t="s">
        <v>19</v>
      </c>
      <c r="B24" s="16">
        <v>10.56</v>
      </c>
      <c r="C24" s="16">
        <f t="shared" si="4"/>
        <v>4.186489058039963</v>
      </c>
      <c r="D24" s="16">
        <v>5.64</v>
      </c>
      <c r="E24" s="16">
        <f t="shared" si="5"/>
        <v>2.2434367541766114</v>
      </c>
      <c r="F24" s="16">
        <v>8.79</v>
      </c>
      <c r="G24" s="16">
        <f t="shared" si="6"/>
        <v>3.492252681764004</v>
      </c>
      <c r="H24" s="17">
        <f t="shared" si="7"/>
        <v>3.3073928313268595</v>
      </c>
    </row>
    <row r="25" spans="1:8" s="18" customFormat="1" ht="19.5" customHeight="1">
      <c r="A25" s="35" t="s">
        <v>26</v>
      </c>
      <c r="B25" s="19">
        <v>5.28</v>
      </c>
      <c r="C25" s="19">
        <f t="shared" si="4"/>
        <v>2.0932445290199815</v>
      </c>
      <c r="D25" s="19">
        <v>15.18</v>
      </c>
      <c r="E25" s="19">
        <f t="shared" si="5"/>
        <v>6.038186157517901</v>
      </c>
      <c r="F25" s="19">
        <v>10.58</v>
      </c>
      <c r="G25" s="19">
        <f t="shared" si="6"/>
        <v>4.203416765991259</v>
      </c>
      <c r="H25" s="20">
        <f t="shared" si="7"/>
        <v>4.111615817509714</v>
      </c>
    </row>
    <row r="26" spans="1:8" s="18" customFormat="1" ht="19.5" customHeight="1">
      <c r="A26" s="34" t="s">
        <v>20</v>
      </c>
      <c r="B26" s="16">
        <v>6.58</v>
      </c>
      <c r="C26" s="16">
        <f t="shared" si="4"/>
        <v>2.6086267047256584</v>
      </c>
      <c r="D26" s="16">
        <v>5.1</v>
      </c>
      <c r="E26" s="16">
        <f t="shared" si="5"/>
        <v>2.028639618138425</v>
      </c>
      <c r="F26" s="16">
        <v>5.26</v>
      </c>
      <c r="G26" s="16">
        <f t="shared" si="6"/>
        <v>2.089789431863329</v>
      </c>
      <c r="H26" s="17">
        <f t="shared" si="7"/>
        <v>2.242351918242471</v>
      </c>
    </row>
    <row r="27" spans="1:8" s="18" customFormat="1" ht="19.5" customHeight="1">
      <c r="A27" s="35" t="s">
        <v>3</v>
      </c>
      <c r="B27" s="19">
        <v>1.42</v>
      </c>
      <c r="C27" s="19">
        <f t="shared" si="4"/>
        <v>0.5629559150015858</v>
      </c>
      <c r="D27" s="19">
        <v>4.14</v>
      </c>
      <c r="E27" s="19">
        <f t="shared" si="5"/>
        <v>1.6467780429594274</v>
      </c>
      <c r="F27" s="19">
        <v>1.52</v>
      </c>
      <c r="G27" s="19">
        <f t="shared" si="6"/>
        <v>0.6038935240365514</v>
      </c>
      <c r="H27" s="20">
        <f t="shared" si="7"/>
        <v>0.9378758273325215</v>
      </c>
    </row>
    <row r="28" spans="1:8" s="18" customFormat="1" ht="19.5" customHeight="1">
      <c r="A28" s="34" t="s">
        <v>21</v>
      </c>
      <c r="B28" s="16">
        <v>13.16</v>
      </c>
      <c r="C28" s="16">
        <f t="shared" si="4"/>
        <v>5.217253409451317</v>
      </c>
      <c r="D28" s="16">
        <v>2.42</v>
      </c>
      <c r="E28" s="16">
        <f t="shared" si="5"/>
        <v>0.96260938743039</v>
      </c>
      <c r="F28" s="16">
        <v>1.96</v>
      </c>
      <c r="G28" s="16">
        <f t="shared" si="6"/>
        <v>0.7787048073102899</v>
      </c>
      <c r="H28" s="17">
        <f t="shared" si="7"/>
        <v>2.3195225347306656</v>
      </c>
    </row>
    <row r="29" spans="1:8" s="18" customFormat="1" ht="19.5" customHeight="1">
      <c r="A29" s="35" t="s">
        <v>22</v>
      </c>
      <c r="B29" s="19">
        <v>2.46</v>
      </c>
      <c r="C29" s="19">
        <f t="shared" si="4"/>
        <v>0.9752616555661276</v>
      </c>
      <c r="D29" s="19">
        <v>3.92</v>
      </c>
      <c r="E29" s="19">
        <f t="shared" si="5"/>
        <v>1.559268098647574</v>
      </c>
      <c r="F29" s="19">
        <v>2.44</v>
      </c>
      <c r="G29" s="19">
        <f t="shared" si="6"/>
        <v>0.9694080254270956</v>
      </c>
      <c r="H29" s="20">
        <f t="shared" si="7"/>
        <v>1.1679792598802659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14.14</v>
      </c>
      <c r="C31" s="19">
        <f t="shared" si="4"/>
        <v>5.605772280367905</v>
      </c>
      <c r="D31" s="19">
        <v>11.84</v>
      </c>
      <c r="E31" s="19">
        <f t="shared" si="5"/>
        <v>4.709626093874305</v>
      </c>
      <c r="F31" s="19">
        <v>11.18</v>
      </c>
      <c r="G31" s="19">
        <f t="shared" si="6"/>
        <v>4.441795788637266</v>
      </c>
      <c r="H31" s="20">
        <f t="shared" si="7"/>
        <v>4.919064720959825</v>
      </c>
    </row>
    <row r="32" spans="1:8" s="18" customFormat="1" ht="19.5" customHeight="1">
      <c r="A32" s="34" t="s">
        <v>25</v>
      </c>
      <c r="B32" s="16">
        <v>48.04</v>
      </c>
      <c r="C32" s="16">
        <f t="shared" si="4"/>
        <v>19.0453536314621</v>
      </c>
      <c r="D32" s="16">
        <v>43.54</v>
      </c>
      <c r="E32" s="16">
        <f t="shared" si="5"/>
        <v>17.319013524264122</v>
      </c>
      <c r="F32" s="16">
        <v>44.87</v>
      </c>
      <c r="G32" s="16">
        <f t="shared" si="6"/>
        <v>17.826777910210563</v>
      </c>
      <c r="H32" s="17">
        <f t="shared" si="7"/>
        <v>18.063715021978926</v>
      </c>
    </row>
    <row r="33" spans="1:8" s="27" customFormat="1" ht="19.5" customHeight="1">
      <c r="A33" s="24"/>
      <c r="B33" s="25">
        <f>SUM(B18:B32)</f>
        <v>225.34</v>
      </c>
      <c r="C33" s="25">
        <f t="shared" si="4"/>
        <v>89.33555344116715</v>
      </c>
      <c r="D33" s="25">
        <f>SUM(D18:D32)</f>
        <v>233.73999999999995</v>
      </c>
      <c r="E33" s="25">
        <f t="shared" si="5"/>
        <v>92.97533810660302</v>
      </c>
      <c r="F33" s="25">
        <f>SUM(F18:F32)</f>
        <v>231.60000000000002</v>
      </c>
      <c r="G33" s="25">
        <f t="shared" si="6"/>
        <v>92.01430274135876</v>
      </c>
      <c r="H33" s="26">
        <f t="shared" si="7"/>
        <v>91.44173142970965</v>
      </c>
    </row>
    <row r="34" spans="1:8" s="33" customFormat="1" ht="19.5" customHeight="1">
      <c r="A34" s="28" t="s">
        <v>4</v>
      </c>
      <c r="B34" s="29">
        <f>SUM(B7:B15,B18:B32)</f>
        <v>252.23999999999998</v>
      </c>
      <c r="C34" s="29">
        <f t="shared" si="4"/>
        <v>100</v>
      </c>
      <c r="D34" s="29">
        <f>SUM(D7:D15,D18:D32)</f>
        <v>251.39999999999995</v>
      </c>
      <c r="E34" s="29">
        <f t="shared" si="5"/>
        <v>100</v>
      </c>
      <c r="F34" s="29">
        <f>SUM(F7:F15,F18:F32)</f>
        <v>251.70000000000005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62</v>
      </c>
      <c r="C4" s="88"/>
      <c r="D4" s="87" t="s">
        <v>63</v>
      </c>
      <c r="E4" s="88"/>
      <c r="F4" s="87" t="s">
        <v>64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65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1.88</v>
      </c>
      <c r="C7" s="16">
        <f aca="true" t="shared" si="0" ref="C7:C16">B7/$B$34*100</f>
        <v>0.750738758885073</v>
      </c>
      <c r="D7" s="16">
        <v>1.96</v>
      </c>
      <c r="E7" s="16">
        <f aca="true" t="shared" si="1" ref="E7:E16">D7/$D$34*100</f>
        <v>0.775961043588424</v>
      </c>
      <c r="F7" s="16">
        <v>0.8</v>
      </c>
      <c r="G7" s="16">
        <f aca="true" t="shared" si="2" ref="G7:G16">F7/$F$34*100</f>
        <v>0.3181673560292714</v>
      </c>
      <c r="H7" s="17">
        <f aca="true" t="shared" si="3" ref="H7:H16">(C7+E7+G7)/3</f>
        <v>0.6149557195009229</v>
      </c>
    </row>
    <row r="8" spans="1:8" s="18" customFormat="1" ht="19.5" customHeight="1">
      <c r="A8" s="35" t="s">
        <v>6</v>
      </c>
      <c r="B8" s="19">
        <v>2.78</v>
      </c>
      <c r="C8" s="19">
        <f t="shared" si="0"/>
        <v>1.1101349732449484</v>
      </c>
      <c r="D8" s="19">
        <v>2.92</v>
      </c>
      <c r="E8" s="19">
        <f t="shared" si="1"/>
        <v>1.156023595550101</v>
      </c>
      <c r="F8" s="19">
        <v>1.44</v>
      </c>
      <c r="G8" s="19">
        <f t="shared" si="2"/>
        <v>0.5727012408526885</v>
      </c>
      <c r="H8" s="20">
        <f t="shared" si="3"/>
        <v>0.9462866032159125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</v>
      </c>
    </row>
    <row r="10" spans="1:8" s="18" customFormat="1" ht="19.5" customHeight="1">
      <c r="A10" s="35" t="s">
        <v>2</v>
      </c>
      <c r="B10" s="19">
        <v>7</v>
      </c>
      <c r="C10" s="19">
        <f t="shared" si="0"/>
        <v>2.795303889465697</v>
      </c>
      <c r="D10" s="19">
        <v>7.02</v>
      </c>
      <c r="E10" s="19">
        <f t="shared" si="1"/>
        <v>2.779207411219763</v>
      </c>
      <c r="F10" s="19">
        <v>6.78</v>
      </c>
      <c r="G10" s="19">
        <f t="shared" si="2"/>
        <v>2.6964683423480755</v>
      </c>
      <c r="H10" s="20">
        <f t="shared" si="3"/>
        <v>2.7569932143445115</v>
      </c>
    </row>
    <row r="11" spans="1:8" s="18" customFormat="1" ht="19.5" customHeight="1">
      <c r="A11" s="34" t="s">
        <v>9</v>
      </c>
      <c r="B11" s="16">
        <v>3.24</v>
      </c>
      <c r="C11" s="16">
        <f t="shared" si="0"/>
        <v>1.2938263716955514</v>
      </c>
      <c r="D11" s="16">
        <v>4.98</v>
      </c>
      <c r="E11" s="16">
        <f t="shared" si="1"/>
        <v>1.9715744883012</v>
      </c>
      <c r="F11" s="16">
        <v>4.42</v>
      </c>
      <c r="G11" s="16">
        <f t="shared" si="2"/>
        <v>1.7578746420617246</v>
      </c>
      <c r="H11" s="17">
        <f t="shared" si="3"/>
        <v>1.6744251673528254</v>
      </c>
    </row>
    <row r="12" spans="1:8" s="18" customFormat="1" ht="19.5" customHeight="1">
      <c r="A12" s="35" t="s">
        <v>13</v>
      </c>
      <c r="B12" s="19">
        <v>3.12</v>
      </c>
      <c r="C12" s="19">
        <f t="shared" si="0"/>
        <v>1.245906876447568</v>
      </c>
      <c r="D12" s="19">
        <v>7.66</v>
      </c>
      <c r="E12" s="19">
        <f t="shared" si="1"/>
        <v>3.0325824458608817</v>
      </c>
      <c r="F12" s="19">
        <v>4.64</v>
      </c>
      <c r="G12" s="19">
        <f t="shared" si="2"/>
        <v>1.845370664969774</v>
      </c>
      <c r="H12" s="20">
        <f t="shared" si="3"/>
        <v>2.041286662426075</v>
      </c>
    </row>
    <row r="13" spans="1:8" s="18" customFormat="1" ht="19.5" customHeight="1">
      <c r="A13" s="34" t="s">
        <v>10</v>
      </c>
      <c r="B13" s="16">
        <v>0.98</v>
      </c>
      <c r="C13" s="16">
        <f t="shared" si="0"/>
        <v>0.3913425445251977</v>
      </c>
      <c r="D13" s="16">
        <v>1.24</v>
      </c>
      <c r="E13" s="16">
        <f t="shared" si="1"/>
        <v>0.49091412961716624</v>
      </c>
      <c r="F13" s="16">
        <v>0.96</v>
      </c>
      <c r="G13" s="16">
        <f t="shared" si="2"/>
        <v>0.38180082723512565</v>
      </c>
      <c r="H13" s="17">
        <f t="shared" si="3"/>
        <v>0.42135250045916317</v>
      </c>
    </row>
    <row r="14" spans="1:8" s="18" customFormat="1" ht="19.5" customHeight="1">
      <c r="A14" s="35" t="s">
        <v>11</v>
      </c>
      <c r="B14" s="19">
        <v>1.86</v>
      </c>
      <c r="C14" s="19">
        <f t="shared" si="0"/>
        <v>0.7427521763437425</v>
      </c>
      <c r="D14" s="19">
        <v>0.76</v>
      </c>
      <c r="E14" s="19">
        <f t="shared" si="1"/>
        <v>0.3008828536363277</v>
      </c>
      <c r="F14" s="19">
        <v>1</v>
      </c>
      <c r="G14" s="19">
        <f t="shared" si="2"/>
        <v>0.3977091950365892</v>
      </c>
      <c r="H14" s="20">
        <f t="shared" si="3"/>
        <v>0.4804480750055531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3.44</v>
      </c>
      <c r="E15" s="16">
        <f t="shared" si="1"/>
        <v>1.3618908111960095</v>
      </c>
      <c r="F15" s="16">
        <v>7.78</v>
      </c>
      <c r="G15" s="16">
        <f t="shared" si="2"/>
        <v>3.0941775373846645</v>
      </c>
      <c r="H15" s="17">
        <f t="shared" si="3"/>
        <v>1.485356116193558</v>
      </c>
    </row>
    <row r="16" spans="1:8" s="18" customFormat="1" ht="19.5" customHeight="1">
      <c r="A16" s="23"/>
      <c r="B16" s="21">
        <f>SUM(B7:B15)</f>
        <v>20.86</v>
      </c>
      <c r="C16" s="21">
        <f t="shared" si="0"/>
        <v>8.330005590607778</v>
      </c>
      <c r="D16" s="21">
        <f>SUM(D7:D15)</f>
        <v>29.98</v>
      </c>
      <c r="E16" s="21">
        <f t="shared" si="1"/>
        <v>11.869036778969873</v>
      </c>
      <c r="F16" s="21">
        <f>SUM(F7:F15)</f>
        <v>27.82</v>
      </c>
      <c r="G16" s="21">
        <f t="shared" si="2"/>
        <v>11.064269805917913</v>
      </c>
      <c r="H16" s="22">
        <f t="shared" si="3"/>
        <v>10.421104058498521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41.56</v>
      </c>
      <c r="C18" s="16">
        <f aca="true" t="shared" si="4" ref="C18:C34">B18/$B$34*100</f>
        <v>16.596118520884914</v>
      </c>
      <c r="D18" s="16">
        <v>56.78</v>
      </c>
      <c r="E18" s="16">
        <f aca="true" t="shared" si="5" ref="E18:E34">D18/$D$34*100</f>
        <v>22.479116354566692</v>
      </c>
      <c r="F18" s="16">
        <v>63.54</v>
      </c>
      <c r="G18" s="16">
        <f aca="true" t="shared" si="6" ref="G18:G34">F18/$F$34*100</f>
        <v>25.270442252624882</v>
      </c>
      <c r="H18" s="17">
        <f aca="true" t="shared" si="7" ref="H18:H34">(C18+E18+G18)/3</f>
        <v>21.448559042692164</v>
      </c>
    </row>
    <row r="19" spans="1:8" s="18" customFormat="1" ht="19.5" customHeight="1">
      <c r="A19" s="35" t="s">
        <v>15</v>
      </c>
      <c r="B19" s="19">
        <v>60.3</v>
      </c>
      <c r="C19" s="19">
        <f t="shared" si="4"/>
        <v>24.07954636211165</v>
      </c>
      <c r="D19" s="19">
        <v>15.42</v>
      </c>
      <c r="E19" s="19">
        <f t="shared" si="5"/>
        <v>6.104754740884437</v>
      </c>
      <c r="F19" s="19">
        <v>10.18</v>
      </c>
      <c r="G19" s="19">
        <f t="shared" si="6"/>
        <v>4.048679605472478</v>
      </c>
      <c r="H19" s="20">
        <f t="shared" si="7"/>
        <v>11.410993569489522</v>
      </c>
    </row>
    <row r="20" spans="1:8" s="18" customFormat="1" ht="19.5" customHeight="1">
      <c r="A20" s="34" t="s">
        <v>16</v>
      </c>
      <c r="B20" s="16">
        <v>19.76</v>
      </c>
      <c r="C20" s="16">
        <f t="shared" si="4"/>
        <v>7.890743550834597</v>
      </c>
      <c r="D20" s="16">
        <v>30.22</v>
      </c>
      <c r="E20" s="16">
        <f t="shared" si="5"/>
        <v>11.964052416960293</v>
      </c>
      <c r="F20" s="16">
        <v>17.8</v>
      </c>
      <c r="G20" s="16">
        <f t="shared" si="6"/>
        <v>7.079223671651288</v>
      </c>
      <c r="H20" s="17">
        <f t="shared" si="7"/>
        <v>8.978006546482058</v>
      </c>
    </row>
    <row r="21" spans="1:8" s="18" customFormat="1" ht="19.5" customHeight="1">
      <c r="A21" s="35" t="s">
        <v>17</v>
      </c>
      <c r="B21" s="19">
        <v>5.56</v>
      </c>
      <c r="C21" s="19">
        <f t="shared" si="4"/>
        <v>2.2202699464898967</v>
      </c>
      <c r="D21" s="19">
        <v>6.48</v>
      </c>
      <c r="E21" s="19">
        <f t="shared" si="5"/>
        <v>2.56542222574132</v>
      </c>
      <c r="F21" s="19">
        <v>10.32</v>
      </c>
      <c r="G21" s="19">
        <f t="shared" si="6"/>
        <v>4.104358892777602</v>
      </c>
      <c r="H21" s="20">
        <f t="shared" si="7"/>
        <v>2.9633503550029396</v>
      </c>
    </row>
    <row r="22" spans="1:8" s="18" customFormat="1" ht="19.5" customHeight="1">
      <c r="A22" s="34" t="s">
        <v>18</v>
      </c>
      <c r="B22" s="16">
        <v>0.52</v>
      </c>
      <c r="C22" s="16">
        <f t="shared" si="4"/>
        <v>0.20765114607459467</v>
      </c>
      <c r="D22" s="16">
        <v>8.64</v>
      </c>
      <c r="E22" s="16">
        <f t="shared" si="5"/>
        <v>3.4205629676550933</v>
      </c>
      <c r="F22" s="16">
        <v>6.42</v>
      </c>
      <c r="G22" s="16">
        <f t="shared" si="6"/>
        <v>2.5532930321349028</v>
      </c>
      <c r="H22" s="17">
        <f t="shared" si="7"/>
        <v>2.0605023819548633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14.74</v>
      </c>
      <c r="C24" s="16">
        <f t="shared" si="4"/>
        <v>5.886111332960626</v>
      </c>
      <c r="D24" s="16">
        <v>9.86</v>
      </c>
      <c r="E24" s="16">
        <f t="shared" si="5"/>
        <v>3.903559127439725</v>
      </c>
      <c r="F24" s="16">
        <v>1.84</v>
      </c>
      <c r="G24" s="16">
        <f t="shared" si="6"/>
        <v>0.7317849188673242</v>
      </c>
      <c r="H24" s="17">
        <f t="shared" si="7"/>
        <v>3.5071517930892253</v>
      </c>
    </row>
    <row r="25" spans="1:8" s="18" customFormat="1" ht="19.5" customHeight="1">
      <c r="A25" s="35" t="s">
        <v>26</v>
      </c>
      <c r="B25" s="19">
        <v>2.08</v>
      </c>
      <c r="C25" s="19">
        <f t="shared" si="4"/>
        <v>0.8306045842983787</v>
      </c>
      <c r="D25" s="19">
        <v>2.76</v>
      </c>
      <c r="E25" s="19">
        <f t="shared" si="5"/>
        <v>1.0926798368898216</v>
      </c>
      <c r="F25" s="19">
        <v>6.26</v>
      </c>
      <c r="G25" s="19">
        <f t="shared" si="6"/>
        <v>2.4896595609290486</v>
      </c>
      <c r="H25" s="20">
        <f t="shared" si="7"/>
        <v>1.4709813273724164</v>
      </c>
    </row>
    <row r="26" spans="1:8" s="18" customFormat="1" ht="19.5" customHeight="1">
      <c r="A26" s="34" t="s">
        <v>20</v>
      </c>
      <c r="B26" s="16">
        <v>3.1</v>
      </c>
      <c r="C26" s="16">
        <f t="shared" si="4"/>
        <v>1.2379202939062375</v>
      </c>
      <c r="D26" s="16">
        <v>3.46</v>
      </c>
      <c r="E26" s="16">
        <f t="shared" si="5"/>
        <v>1.3698087810285444</v>
      </c>
      <c r="F26" s="16">
        <v>3.36</v>
      </c>
      <c r="G26" s="16">
        <f t="shared" si="6"/>
        <v>1.3363028953229399</v>
      </c>
      <c r="H26" s="17">
        <f t="shared" si="7"/>
        <v>1.3146773234192406</v>
      </c>
    </row>
    <row r="27" spans="1:8" s="18" customFormat="1" ht="19.5" customHeight="1">
      <c r="A27" s="35" t="s">
        <v>3</v>
      </c>
      <c r="B27" s="19">
        <v>0.38</v>
      </c>
      <c r="C27" s="19">
        <f t="shared" si="4"/>
        <v>0.1517450682852807</v>
      </c>
      <c r="D27" s="19">
        <v>24.92</v>
      </c>
      <c r="E27" s="19">
        <f t="shared" si="5"/>
        <v>9.865790411338535</v>
      </c>
      <c r="F27" s="19">
        <v>17.66</v>
      </c>
      <c r="G27" s="19">
        <f t="shared" si="6"/>
        <v>7.023544384346166</v>
      </c>
      <c r="H27" s="20">
        <f t="shared" si="7"/>
        <v>5.680359954656661</v>
      </c>
    </row>
    <row r="28" spans="1:8" s="18" customFormat="1" ht="19.5" customHeight="1">
      <c r="A28" s="34" t="s">
        <v>21</v>
      </c>
      <c r="B28" s="16">
        <v>0</v>
      </c>
      <c r="C28" s="16">
        <f t="shared" si="4"/>
        <v>0</v>
      </c>
      <c r="D28" s="16">
        <v>7.96</v>
      </c>
      <c r="E28" s="16">
        <f t="shared" si="5"/>
        <v>3.1513519933489054</v>
      </c>
      <c r="F28" s="16">
        <v>0</v>
      </c>
      <c r="G28" s="16">
        <f t="shared" si="6"/>
        <v>0</v>
      </c>
      <c r="H28" s="17">
        <f t="shared" si="7"/>
        <v>1.0504506644496352</v>
      </c>
    </row>
    <row r="29" spans="1:8" s="18" customFormat="1" ht="19.5" customHeight="1">
      <c r="A29" s="35" t="s">
        <v>22</v>
      </c>
      <c r="B29" s="19">
        <v>0</v>
      </c>
      <c r="C29" s="19">
        <f t="shared" si="4"/>
        <v>0</v>
      </c>
      <c r="D29" s="19">
        <v>3.4</v>
      </c>
      <c r="E29" s="19">
        <f t="shared" si="5"/>
        <v>1.3460548715309395</v>
      </c>
      <c r="F29" s="19">
        <v>6.88</v>
      </c>
      <c r="G29" s="19">
        <f t="shared" si="6"/>
        <v>2.736239261851734</v>
      </c>
      <c r="H29" s="20">
        <f t="shared" si="7"/>
        <v>1.3607647111275576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17.96</v>
      </c>
      <c r="C31" s="19">
        <f t="shared" si="4"/>
        <v>7.171951122114847</v>
      </c>
      <c r="D31" s="19">
        <v>4.7</v>
      </c>
      <c r="E31" s="19">
        <f t="shared" si="5"/>
        <v>1.8607229106457106</v>
      </c>
      <c r="F31" s="19">
        <v>5.72</v>
      </c>
      <c r="G31" s="19">
        <f t="shared" si="6"/>
        <v>2.2748965956092904</v>
      </c>
      <c r="H31" s="20">
        <f t="shared" si="7"/>
        <v>3.7691902094566156</v>
      </c>
    </row>
    <row r="32" spans="1:8" s="18" customFormat="1" ht="19.5" customHeight="1">
      <c r="A32" s="34" t="s">
        <v>25</v>
      </c>
      <c r="B32" s="16">
        <v>63.6</v>
      </c>
      <c r="C32" s="16">
        <f t="shared" si="4"/>
        <v>25.397332481431196</v>
      </c>
      <c r="D32" s="16">
        <v>48.01</v>
      </c>
      <c r="E32" s="16">
        <f t="shared" si="5"/>
        <v>19.00708658300012</v>
      </c>
      <c r="F32" s="16">
        <v>73.64</v>
      </c>
      <c r="G32" s="16">
        <f t="shared" si="6"/>
        <v>29.287305122494434</v>
      </c>
      <c r="H32" s="17">
        <f t="shared" si="7"/>
        <v>24.563908062308585</v>
      </c>
    </row>
    <row r="33" spans="1:8" s="27" customFormat="1" ht="19.5" customHeight="1">
      <c r="A33" s="24"/>
      <c r="B33" s="25">
        <f>SUM(B18:B32)</f>
        <v>229.56</v>
      </c>
      <c r="C33" s="25">
        <f t="shared" si="4"/>
        <v>91.66999440939222</v>
      </c>
      <c r="D33" s="25">
        <f>SUM(D18:D32)</f>
        <v>222.61</v>
      </c>
      <c r="E33" s="25">
        <f t="shared" si="5"/>
        <v>88.13096322103014</v>
      </c>
      <c r="F33" s="25">
        <f>SUM(F18:F32)</f>
        <v>223.62</v>
      </c>
      <c r="G33" s="25">
        <f t="shared" si="6"/>
        <v>88.93573019408208</v>
      </c>
      <c r="H33" s="26">
        <f t="shared" si="7"/>
        <v>89.57889594150147</v>
      </c>
    </row>
    <row r="34" spans="1:8" s="33" customFormat="1" ht="19.5" customHeight="1">
      <c r="A34" s="28" t="s">
        <v>4</v>
      </c>
      <c r="B34" s="29">
        <f>SUM(B7:B15,B18:B32)</f>
        <v>250.42000000000002</v>
      </c>
      <c r="C34" s="29">
        <f t="shared" si="4"/>
        <v>100</v>
      </c>
      <c r="D34" s="29">
        <f>SUM(D7:D15,D18:D32)</f>
        <v>252.58999999999997</v>
      </c>
      <c r="E34" s="29">
        <f t="shared" si="5"/>
        <v>100</v>
      </c>
      <c r="F34" s="29">
        <f>SUM(F7:F15,F18:F32)</f>
        <v>251.44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58</v>
      </c>
      <c r="C4" s="88"/>
      <c r="D4" s="87" t="s">
        <v>59</v>
      </c>
      <c r="E4" s="88"/>
      <c r="F4" s="87" t="s">
        <v>60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61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0.92</v>
      </c>
      <c r="C7" s="16">
        <f aca="true" t="shared" si="0" ref="C7:C16">B7/$B$34*100</f>
        <v>0.36704568122880515</v>
      </c>
      <c r="D7" s="16">
        <v>0.7</v>
      </c>
      <c r="E7" s="16">
        <f aca="true" t="shared" si="1" ref="E7:E16">D7/$D$34*100</f>
        <v>0.27965322999480646</v>
      </c>
      <c r="F7" s="16">
        <v>0.51</v>
      </c>
      <c r="G7" s="16">
        <f aca="true" t="shared" si="2" ref="G7:G16">F7/$F$34*100</f>
        <v>0.19886142088434847</v>
      </c>
      <c r="H7" s="17">
        <f aca="true" t="shared" si="3" ref="H7:H16">(C7+E7+G7)/3</f>
        <v>0.2818534440359867</v>
      </c>
    </row>
    <row r="8" spans="1:8" s="18" customFormat="1" ht="19.5" customHeight="1">
      <c r="A8" s="35" t="s">
        <v>6</v>
      </c>
      <c r="B8" s="19">
        <v>1.62</v>
      </c>
      <c r="C8" s="19">
        <f t="shared" si="0"/>
        <v>0.6463195691202873</v>
      </c>
      <c r="D8" s="19">
        <v>0.82</v>
      </c>
      <c r="E8" s="19">
        <f t="shared" si="1"/>
        <v>0.32759378370820186</v>
      </c>
      <c r="F8" s="19">
        <v>0.74</v>
      </c>
      <c r="G8" s="19">
        <f t="shared" si="2"/>
        <v>0.2885440224596429</v>
      </c>
      <c r="H8" s="20">
        <f t="shared" si="3"/>
        <v>0.420819125096044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</v>
      </c>
    </row>
    <row r="10" spans="1:8" s="18" customFormat="1" ht="19.5" customHeight="1">
      <c r="A10" s="35" t="s">
        <v>2</v>
      </c>
      <c r="B10" s="19">
        <v>2.41</v>
      </c>
      <c r="C10" s="19">
        <f t="shared" si="0"/>
        <v>0.9615000997406744</v>
      </c>
      <c r="D10" s="19">
        <v>3.08</v>
      </c>
      <c r="E10" s="19">
        <f t="shared" si="1"/>
        <v>1.2304742119771486</v>
      </c>
      <c r="F10" s="19">
        <v>3.34</v>
      </c>
      <c r="G10" s="19">
        <f t="shared" si="2"/>
        <v>1.3023473446151446</v>
      </c>
      <c r="H10" s="20">
        <f t="shared" si="3"/>
        <v>1.1647738854443226</v>
      </c>
    </row>
    <row r="11" spans="1:8" s="18" customFormat="1" ht="19.5" customHeight="1">
      <c r="A11" s="34" t="s">
        <v>9</v>
      </c>
      <c r="B11" s="16">
        <v>1.97</v>
      </c>
      <c r="C11" s="16">
        <f t="shared" si="0"/>
        <v>0.7859565130660283</v>
      </c>
      <c r="D11" s="16">
        <v>1.86</v>
      </c>
      <c r="E11" s="16">
        <f t="shared" si="1"/>
        <v>0.7430785825576287</v>
      </c>
      <c r="F11" s="16">
        <v>2.56</v>
      </c>
      <c r="G11" s="16">
        <f t="shared" si="2"/>
        <v>0.9982063479684942</v>
      </c>
      <c r="H11" s="17">
        <f t="shared" si="3"/>
        <v>0.8424138145307171</v>
      </c>
    </row>
    <row r="12" spans="1:8" s="18" customFormat="1" ht="19.5" customHeight="1">
      <c r="A12" s="35" t="s">
        <v>13</v>
      </c>
      <c r="B12" s="19">
        <v>2.02</v>
      </c>
      <c r="C12" s="19">
        <f t="shared" si="0"/>
        <v>0.8059046479154199</v>
      </c>
      <c r="D12" s="19">
        <v>2.74</v>
      </c>
      <c r="E12" s="19">
        <f t="shared" si="1"/>
        <v>1.0946426431225282</v>
      </c>
      <c r="F12" s="19">
        <v>1.3</v>
      </c>
      <c r="G12" s="19">
        <f t="shared" si="2"/>
        <v>0.506901661077751</v>
      </c>
      <c r="H12" s="20">
        <f t="shared" si="3"/>
        <v>0.8024829840385664</v>
      </c>
    </row>
    <row r="13" spans="1:8" s="18" customFormat="1" ht="19.5" customHeight="1">
      <c r="A13" s="34" t="s">
        <v>10</v>
      </c>
      <c r="B13" s="16">
        <v>0</v>
      </c>
      <c r="C13" s="16">
        <f t="shared" si="0"/>
        <v>0</v>
      </c>
      <c r="D13" s="16">
        <v>0.09</v>
      </c>
      <c r="E13" s="16">
        <f t="shared" si="1"/>
        <v>0.035955415285046546</v>
      </c>
      <c r="F13" s="16">
        <v>0.22</v>
      </c>
      <c r="G13" s="16">
        <f t="shared" si="2"/>
        <v>0.08578335802854246</v>
      </c>
      <c r="H13" s="17">
        <f t="shared" si="3"/>
        <v>0.04057959110452967</v>
      </c>
    </row>
    <row r="14" spans="1:8" s="18" customFormat="1" ht="19.5" customHeight="1">
      <c r="A14" s="35" t="s">
        <v>11</v>
      </c>
      <c r="B14" s="19">
        <v>0.63</v>
      </c>
      <c r="C14" s="19">
        <f t="shared" si="0"/>
        <v>0.251346499102334</v>
      </c>
      <c r="D14" s="19">
        <v>0.54</v>
      </c>
      <c r="E14" s="19">
        <f t="shared" si="1"/>
        <v>0.2157324917102793</v>
      </c>
      <c r="F14" s="19">
        <v>0.51</v>
      </c>
      <c r="G14" s="19">
        <f t="shared" si="2"/>
        <v>0.19886142088434847</v>
      </c>
      <c r="H14" s="20">
        <f t="shared" si="3"/>
        <v>0.22198013723232057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9.57</v>
      </c>
      <c r="C16" s="21">
        <f t="shared" si="0"/>
        <v>3.818073010173549</v>
      </c>
      <c r="D16" s="21">
        <f>SUM(D7:D15)</f>
        <v>9.829999999999998</v>
      </c>
      <c r="E16" s="21">
        <f t="shared" si="1"/>
        <v>3.9271303583556385</v>
      </c>
      <c r="F16" s="21">
        <f>SUM(F7:F15)</f>
        <v>9.180000000000001</v>
      </c>
      <c r="G16" s="21">
        <f t="shared" si="2"/>
        <v>3.579505575918273</v>
      </c>
      <c r="H16" s="22">
        <f t="shared" si="3"/>
        <v>3.774902981482487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169.68</v>
      </c>
      <c r="C18" s="16">
        <f aca="true" t="shared" si="4" ref="C18:C34">B18/$B$34*100</f>
        <v>67.69599042489529</v>
      </c>
      <c r="D18" s="16">
        <v>154.82</v>
      </c>
      <c r="E18" s="16">
        <f aca="true" t="shared" si="5" ref="E18:E34">D18/$D$34*100</f>
        <v>61.85130438256562</v>
      </c>
      <c r="F18" s="16">
        <v>162.75</v>
      </c>
      <c r="G18" s="16">
        <f aca="true" t="shared" si="6" ref="G18:G34">F18/$F$34*100</f>
        <v>63.46018872338767</v>
      </c>
      <c r="H18" s="17">
        <f aca="true" t="shared" si="7" ref="H18:H34">(C18+E18+G18)/3</f>
        <v>64.33582784361619</v>
      </c>
    </row>
    <row r="19" spans="1:8" s="18" customFormat="1" ht="19.5" customHeight="1">
      <c r="A19" s="35" t="s">
        <v>15</v>
      </c>
      <c r="B19" s="19">
        <v>6.6</v>
      </c>
      <c r="C19" s="19">
        <f t="shared" si="4"/>
        <v>2.633153800119689</v>
      </c>
      <c r="D19" s="19">
        <v>34.55</v>
      </c>
      <c r="E19" s="19">
        <f t="shared" si="5"/>
        <v>13.80288442331509</v>
      </c>
      <c r="F19" s="19">
        <v>29.08</v>
      </c>
      <c r="G19" s="19">
        <f t="shared" si="6"/>
        <v>11.339000233954613</v>
      </c>
      <c r="H19" s="20">
        <f t="shared" si="7"/>
        <v>9.258346152463131</v>
      </c>
    </row>
    <row r="20" spans="1:8" s="18" customFormat="1" ht="19.5" customHeight="1">
      <c r="A20" s="34" t="s">
        <v>16</v>
      </c>
      <c r="B20" s="16">
        <v>3.55</v>
      </c>
      <c r="C20" s="16">
        <f t="shared" si="4"/>
        <v>1.4163175743068024</v>
      </c>
      <c r="D20" s="16">
        <v>3.33</v>
      </c>
      <c r="E20" s="16">
        <f t="shared" si="5"/>
        <v>1.3303503655467221</v>
      </c>
      <c r="F20" s="16">
        <v>3.78</v>
      </c>
      <c r="G20" s="16">
        <f t="shared" si="6"/>
        <v>1.4739140606722296</v>
      </c>
      <c r="H20" s="17">
        <f t="shared" si="7"/>
        <v>1.406860666841918</v>
      </c>
    </row>
    <row r="21" spans="1:8" s="18" customFormat="1" ht="19.5" customHeight="1">
      <c r="A21" s="35" t="s">
        <v>17</v>
      </c>
      <c r="B21" s="19">
        <v>4.92</v>
      </c>
      <c r="C21" s="19">
        <f t="shared" si="4"/>
        <v>1.9628964691801316</v>
      </c>
      <c r="D21" s="19">
        <v>10.1</v>
      </c>
      <c r="E21" s="19">
        <f t="shared" si="5"/>
        <v>4.034996604210779</v>
      </c>
      <c r="F21" s="19">
        <v>5.78</v>
      </c>
      <c r="G21" s="19">
        <f t="shared" si="6"/>
        <v>2.253762770022616</v>
      </c>
      <c r="H21" s="20">
        <f t="shared" si="7"/>
        <v>2.750551947804509</v>
      </c>
    </row>
    <row r="22" spans="1:8" s="18" customFormat="1" ht="19.5" customHeight="1">
      <c r="A22" s="34" t="s">
        <v>18</v>
      </c>
      <c r="B22" s="16">
        <v>2.14</v>
      </c>
      <c r="C22" s="16">
        <f t="shared" si="4"/>
        <v>0.8537801715539599</v>
      </c>
      <c r="D22" s="16">
        <v>1.18</v>
      </c>
      <c r="E22" s="16">
        <f t="shared" si="5"/>
        <v>0.47141544484838804</v>
      </c>
      <c r="F22" s="16">
        <v>0</v>
      </c>
      <c r="G22" s="16">
        <f t="shared" si="6"/>
        <v>0</v>
      </c>
      <c r="H22" s="17">
        <f t="shared" si="7"/>
        <v>0.44173187213411597</v>
      </c>
    </row>
    <row r="23" spans="1:8" s="18" customFormat="1" ht="19.5" customHeight="1">
      <c r="A23" s="35" t="s">
        <v>43</v>
      </c>
      <c r="B23" s="19">
        <v>2.83</v>
      </c>
      <c r="C23" s="19">
        <f t="shared" si="4"/>
        <v>1.1290644324755637</v>
      </c>
      <c r="D23" s="19">
        <v>3.82</v>
      </c>
      <c r="E23" s="19">
        <f t="shared" si="5"/>
        <v>1.5261076265430866</v>
      </c>
      <c r="F23" s="19">
        <v>3.17</v>
      </c>
      <c r="G23" s="19">
        <f t="shared" si="6"/>
        <v>1.236060204320362</v>
      </c>
      <c r="H23" s="20">
        <f t="shared" si="7"/>
        <v>1.297077421113004</v>
      </c>
    </row>
    <row r="24" spans="1:8" s="18" customFormat="1" ht="19.5" customHeight="1">
      <c r="A24" s="34" t="s">
        <v>19</v>
      </c>
      <c r="B24" s="16">
        <v>8.9</v>
      </c>
      <c r="C24" s="16">
        <f t="shared" si="4"/>
        <v>3.5507680031917017</v>
      </c>
      <c r="D24" s="16">
        <v>3.6</v>
      </c>
      <c r="E24" s="16">
        <f t="shared" si="5"/>
        <v>1.438216611401862</v>
      </c>
      <c r="F24" s="16">
        <v>3.31</v>
      </c>
      <c r="G24" s="16">
        <f t="shared" si="6"/>
        <v>1.2906496139748889</v>
      </c>
      <c r="H24" s="17">
        <f t="shared" si="7"/>
        <v>2.0932114095228176</v>
      </c>
    </row>
    <row r="25" spans="1:8" s="18" customFormat="1" ht="19.5" customHeight="1">
      <c r="A25" s="35" t="s">
        <v>26</v>
      </c>
      <c r="B25" s="19">
        <v>0.96</v>
      </c>
      <c r="C25" s="19">
        <f t="shared" si="4"/>
        <v>0.3830041891083184</v>
      </c>
      <c r="D25" s="19">
        <v>1.56</v>
      </c>
      <c r="E25" s="19">
        <f t="shared" si="5"/>
        <v>0.6232271982741402</v>
      </c>
      <c r="F25" s="19">
        <v>0</v>
      </c>
      <c r="G25" s="19">
        <f t="shared" si="6"/>
        <v>0</v>
      </c>
      <c r="H25" s="20">
        <f t="shared" si="7"/>
        <v>0.33541046246081957</v>
      </c>
    </row>
    <row r="26" spans="1:8" s="18" customFormat="1" ht="19.5" customHeight="1">
      <c r="A26" s="34" t="s">
        <v>20</v>
      </c>
      <c r="B26" s="16">
        <v>3.42</v>
      </c>
      <c r="C26" s="16">
        <f t="shared" si="4"/>
        <v>1.3644524236983842</v>
      </c>
      <c r="D26" s="16">
        <v>2.78</v>
      </c>
      <c r="E26" s="16">
        <f t="shared" si="5"/>
        <v>1.11062282769366</v>
      </c>
      <c r="F26" s="16">
        <v>3.52</v>
      </c>
      <c r="G26" s="16">
        <f t="shared" si="6"/>
        <v>1.3725337284566794</v>
      </c>
      <c r="H26" s="17">
        <f t="shared" si="7"/>
        <v>1.2825363266162413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3.01</v>
      </c>
      <c r="E27" s="19">
        <f t="shared" si="5"/>
        <v>1.2025088889776678</v>
      </c>
      <c r="F27" s="19">
        <v>0</v>
      </c>
      <c r="G27" s="19">
        <f t="shared" si="6"/>
        <v>0</v>
      </c>
      <c r="H27" s="20">
        <f t="shared" si="7"/>
        <v>0.4008362963258893</v>
      </c>
    </row>
    <row r="28" spans="1:8" s="18" customFormat="1" ht="19.5" customHeight="1">
      <c r="A28" s="34" t="s">
        <v>21</v>
      </c>
      <c r="B28" s="16">
        <v>4.26</v>
      </c>
      <c r="C28" s="16">
        <f t="shared" si="4"/>
        <v>1.6995810891681629</v>
      </c>
      <c r="D28" s="16">
        <v>0</v>
      </c>
      <c r="E28" s="16">
        <f t="shared" si="5"/>
        <v>0</v>
      </c>
      <c r="F28" s="16">
        <v>0</v>
      </c>
      <c r="G28" s="16">
        <f t="shared" si="6"/>
        <v>0</v>
      </c>
      <c r="H28" s="17">
        <f t="shared" si="7"/>
        <v>0.566527029722721</v>
      </c>
    </row>
    <row r="29" spans="1:8" s="18" customFormat="1" ht="19.5" customHeight="1">
      <c r="A29" s="35" t="s">
        <v>22</v>
      </c>
      <c r="B29" s="19">
        <v>0</v>
      </c>
      <c r="C29" s="19">
        <f t="shared" si="4"/>
        <v>0</v>
      </c>
      <c r="D29" s="19">
        <v>0.65</v>
      </c>
      <c r="E29" s="19">
        <f t="shared" si="5"/>
        <v>0.2596779992808917</v>
      </c>
      <c r="F29" s="19">
        <v>0.33</v>
      </c>
      <c r="G29" s="19">
        <f t="shared" si="6"/>
        <v>0.12867503704281372</v>
      </c>
      <c r="H29" s="20">
        <f t="shared" si="7"/>
        <v>0.1294510121079018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1.72</v>
      </c>
      <c r="C31" s="19">
        <f t="shared" si="4"/>
        <v>0.6862158388190704</v>
      </c>
      <c r="D31" s="19">
        <v>1.54</v>
      </c>
      <c r="E31" s="19">
        <f t="shared" si="5"/>
        <v>0.6152371059885743</v>
      </c>
      <c r="F31" s="19">
        <v>2.17</v>
      </c>
      <c r="G31" s="19">
        <f t="shared" si="6"/>
        <v>0.846135849645169</v>
      </c>
      <c r="H31" s="20">
        <f t="shared" si="7"/>
        <v>0.7158629314842712</v>
      </c>
    </row>
    <row r="32" spans="1:8" s="18" customFormat="1" ht="19.5" customHeight="1">
      <c r="A32" s="34" t="s">
        <v>25</v>
      </c>
      <c r="B32" s="16">
        <v>32.1</v>
      </c>
      <c r="C32" s="16">
        <f t="shared" si="4"/>
        <v>12.806702573309398</v>
      </c>
      <c r="D32" s="16">
        <v>19.54</v>
      </c>
      <c r="E32" s="16">
        <f t="shared" si="5"/>
        <v>7.806320162997883</v>
      </c>
      <c r="F32" s="16">
        <v>33.39</v>
      </c>
      <c r="G32" s="16">
        <f t="shared" si="6"/>
        <v>13.019574202604698</v>
      </c>
      <c r="H32" s="17">
        <f t="shared" si="7"/>
        <v>11.210865646303992</v>
      </c>
    </row>
    <row r="33" spans="1:8" s="27" customFormat="1" ht="19.5" customHeight="1">
      <c r="A33" s="24"/>
      <c r="B33" s="25">
        <f>SUM(B18:B32)</f>
        <v>241.07999999999998</v>
      </c>
      <c r="C33" s="25">
        <f t="shared" si="4"/>
        <v>96.18192698982645</v>
      </c>
      <c r="D33" s="25">
        <f>SUM(D18:D32)</f>
        <v>240.48</v>
      </c>
      <c r="E33" s="25">
        <f t="shared" si="5"/>
        <v>96.07286964164436</v>
      </c>
      <c r="F33" s="25">
        <f>SUM(F18:F32)</f>
        <v>247.27999999999997</v>
      </c>
      <c r="G33" s="25">
        <f t="shared" si="6"/>
        <v>96.42049442408172</v>
      </c>
      <c r="H33" s="26">
        <f t="shared" si="7"/>
        <v>96.2250970185175</v>
      </c>
    </row>
    <row r="34" spans="1:8" s="33" customFormat="1" ht="19.5" customHeight="1">
      <c r="A34" s="28" t="s">
        <v>4</v>
      </c>
      <c r="B34" s="29">
        <f>SUM(B7:B15,B18:B32)</f>
        <v>250.64999999999998</v>
      </c>
      <c r="C34" s="29">
        <f t="shared" si="4"/>
        <v>100</v>
      </c>
      <c r="D34" s="29">
        <f>SUM(D7:D15,D18:D32)</f>
        <v>250.30999999999997</v>
      </c>
      <c r="E34" s="29">
        <f t="shared" si="5"/>
        <v>100</v>
      </c>
      <c r="F34" s="29">
        <f>SUM(F7:F15,F18:F32)</f>
        <v>256.46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54</v>
      </c>
      <c r="C4" s="88"/>
      <c r="D4" s="87" t="s">
        <v>55</v>
      </c>
      <c r="E4" s="88"/>
      <c r="F4" s="87" t="s">
        <v>56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57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2.64</v>
      </c>
      <c r="C7" s="16">
        <f aca="true" t="shared" si="0" ref="C7:C16">B7/$B$34*100</f>
        <v>1.049534865230182</v>
      </c>
      <c r="D7" s="16">
        <v>0.68</v>
      </c>
      <c r="E7" s="16">
        <f aca="true" t="shared" si="1" ref="E7:E16">D7/$D$34*100</f>
        <v>0.2716739912105473</v>
      </c>
      <c r="F7" s="16">
        <v>0.82</v>
      </c>
      <c r="G7" s="16">
        <f aca="true" t="shared" si="2" ref="G7:G16">F7/$F$34*100</f>
        <v>0.32519035532994917</v>
      </c>
      <c r="H7" s="17">
        <f aca="true" t="shared" si="3" ref="H7:H16">(C7+E7+G7)/3</f>
        <v>0.5487997372568928</v>
      </c>
    </row>
    <row r="8" spans="1:8" s="18" customFormat="1" ht="19.5" customHeight="1">
      <c r="A8" s="35" t="s">
        <v>6</v>
      </c>
      <c r="B8" s="19">
        <v>2.22</v>
      </c>
      <c r="C8" s="19">
        <f t="shared" si="0"/>
        <v>0.8825634093981077</v>
      </c>
      <c r="D8" s="19">
        <v>1.52</v>
      </c>
      <c r="E8" s="19">
        <f t="shared" si="1"/>
        <v>0.6072712744706352</v>
      </c>
      <c r="F8" s="19">
        <v>0.88</v>
      </c>
      <c r="G8" s="19">
        <f t="shared" si="2"/>
        <v>0.348984771573604</v>
      </c>
      <c r="H8" s="20">
        <f t="shared" si="3"/>
        <v>0.6129398184807824</v>
      </c>
    </row>
    <row r="9" spans="1:8" s="18" customFormat="1" ht="19.5" customHeight="1">
      <c r="A9" s="34" t="s">
        <v>1</v>
      </c>
      <c r="B9" s="16">
        <v>0.02</v>
      </c>
      <c r="C9" s="16">
        <f t="shared" si="0"/>
        <v>0.007951021706289257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0.002650340568763086</v>
      </c>
    </row>
    <row r="10" spans="1:8" s="18" customFormat="1" ht="19.5" customHeight="1">
      <c r="A10" s="35" t="s">
        <v>2</v>
      </c>
      <c r="B10" s="19">
        <v>5.22</v>
      </c>
      <c r="C10" s="19">
        <f t="shared" si="0"/>
        <v>2.075216665341496</v>
      </c>
      <c r="D10" s="19">
        <v>6.22</v>
      </c>
      <c r="E10" s="19">
        <f t="shared" si="1"/>
        <v>2.485017978425889</v>
      </c>
      <c r="F10" s="19">
        <v>8.4</v>
      </c>
      <c r="G10" s="19">
        <f t="shared" si="2"/>
        <v>3.3312182741116745</v>
      </c>
      <c r="H10" s="20">
        <f t="shared" si="3"/>
        <v>2.6304843059596865</v>
      </c>
    </row>
    <row r="11" spans="1:8" s="18" customFormat="1" ht="19.5" customHeight="1">
      <c r="A11" s="34" t="s">
        <v>9</v>
      </c>
      <c r="B11" s="16">
        <v>5.36</v>
      </c>
      <c r="C11" s="16">
        <f t="shared" si="0"/>
        <v>2.130873817285521</v>
      </c>
      <c r="D11" s="16">
        <v>3.72</v>
      </c>
      <c r="E11" s="16">
        <f t="shared" si="1"/>
        <v>1.486216540151818</v>
      </c>
      <c r="F11" s="16">
        <v>3.14</v>
      </c>
      <c r="G11" s="16">
        <f t="shared" si="2"/>
        <v>1.245241116751269</v>
      </c>
      <c r="H11" s="17">
        <f t="shared" si="3"/>
        <v>1.6207771580628691</v>
      </c>
    </row>
    <row r="12" spans="1:8" s="18" customFormat="1" ht="19.5" customHeight="1">
      <c r="A12" s="35" t="s">
        <v>13</v>
      </c>
      <c r="B12" s="19">
        <v>4.94</v>
      </c>
      <c r="C12" s="19">
        <f t="shared" si="0"/>
        <v>1.9639023614534468</v>
      </c>
      <c r="D12" s="19">
        <v>1.36</v>
      </c>
      <c r="E12" s="19">
        <f t="shared" si="1"/>
        <v>0.5433479824210946</v>
      </c>
      <c r="F12" s="19">
        <v>2.08</v>
      </c>
      <c r="G12" s="19">
        <f t="shared" si="2"/>
        <v>0.8248730964467004</v>
      </c>
      <c r="H12" s="20">
        <f t="shared" si="3"/>
        <v>1.110707813440414</v>
      </c>
    </row>
    <row r="13" spans="1:8" s="18" customFormat="1" ht="19.5" customHeight="1">
      <c r="A13" s="34" t="s">
        <v>10</v>
      </c>
      <c r="B13" s="16">
        <v>0.18</v>
      </c>
      <c r="C13" s="16">
        <f t="shared" si="0"/>
        <v>0.07155919535660331</v>
      </c>
      <c r="D13" s="16">
        <v>0.56</v>
      </c>
      <c r="E13" s="16">
        <f t="shared" si="1"/>
        <v>0.22373152217339196</v>
      </c>
      <c r="F13" s="16">
        <v>0.36</v>
      </c>
      <c r="G13" s="16">
        <f t="shared" si="2"/>
        <v>0.1427664974619289</v>
      </c>
      <c r="H13" s="17">
        <f t="shared" si="3"/>
        <v>0.14601907166397474</v>
      </c>
    </row>
    <row r="14" spans="1:8" s="18" customFormat="1" ht="19.5" customHeight="1">
      <c r="A14" s="35" t="s">
        <v>11</v>
      </c>
      <c r="B14" s="19">
        <v>1.36</v>
      </c>
      <c r="C14" s="19">
        <f t="shared" si="0"/>
        <v>0.5406694760276696</v>
      </c>
      <c r="D14" s="19">
        <v>1.76</v>
      </c>
      <c r="E14" s="19">
        <f t="shared" si="1"/>
        <v>0.7031562125449461</v>
      </c>
      <c r="F14" s="19">
        <v>1.22</v>
      </c>
      <c r="G14" s="19">
        <f t="shared" si="2"/>
        <v>0.4838197969543147</v>
      </c>
      <c r="H14" s="20">
        <f t="shared" si="3"/>
        <v>0.5758818285089767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21.94</v>
      </c>
      <c r="C16" s="21">
        <f t="shared" si="0"/>
        <v>8.722270811799318</v>
      </c>
      <c r="D16" s="21">
        <f>SUM(D7:D15)</f>
        <v>15.82</v>
      </c>
      <c r="E16" s="21">
        <f t="shared" si="1"/>
        <v>6.320415501398322</v>
      </c>
      <c r="F16" s="21">
        <f>SUM(F7:F15)</f>
        <v>16.9</v>
      </c>
      <c r="G16" s="21">
        <f t="shared" si="2"/>
        <v>6.702093908629441</v>
      </c>
      <c r="H16" s="22">
        <f t="shared" si="3"/>
        <v>7.248260073942359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53.64</v>
      </c>
      <c r="C18" s="16">
        <f aca="true" t="shared" si="4" ref="C18:C34">B18/$B$34*100</f>
        <v>21.32464021626779</v>
      </c>
      <c r="D18" s="16">
        <v>63.8</v>
      </c>
      <c r="E18" s="16">
        <f aca="true" t="shared" si="5" ref="E18:E34">D18/$D$34*100</f>
        <v>25.489412704754294</v>
      </c>
      <c r="F18" s="16">
        <v>83.52</v>
      </c>
      <c r="G18" s="16">
        <f aca="true" t="shared" si="6" ref="G18:G34">F18/$F$34*100</f>
        <v>33.12182741116751</v>
      </c>
      <c r="H18" s="17">
        <f aca="true" t="shared" si="7" ref="H18:H34">(C18+E18+G18)/3</f>
        <v>26.645293444063196</v>
      </c>
    </row>
    <row r="19" spans="1:8" s="18" customFormat="1" ht="19.5" customHeight="1">
      <c r="A19" s="35" t="s">
        <v>15</v>
      </c>
      <c r="B19" s="19">
        <v>23.3</v>
      </c>
      <c r="C19" s="19">
        <f t="shared" si="4"/>
        <v>9.262940287826986</v>
      </c>
      <c r="D19" s="19">
        <v>24.66</v>
      </c>
      <c r="E19" s="19">
        <f t="shared" si="5"/>
        <v>9.852177387135438</v>
      </c>
      <c r="F19" s="19">
        <v>33.48</v>
      </c>
      <c r="G19" s="19">
        <f t="shared" si="6"/>
        <v>13.277284263959388</v>
      </c>
      <c r="H19" s="20">
        <f t="shared" si="7"/>
        <v>10.797467312973936</v>
      </c>
    </row>
    <row r="20" spans="1:8" s="18" customFormat="1" ht="19.5" customHeight="1">
      <c r="A20" s="34" t="s">
        <v>16</v>
      </c>
      <c r="B20" s="16">
        <v>28.76</v>
      </c>
      <c r="C20" s="16">
        <f t="shared" si="4"/>
        <v>11.433569213643953</v>
      </c>
      <c r="D20" s="16">
        <v>7.66</v>
      </c>
      <c r="E20" s="16">
        <f t="shared" si="5"/>
        <v>3.0603276068717538</v>
      </c>
      <c r="F20" s="16">
        <v>9.52</v>
      </c>
      <c r="G20" s="16">
        <f t="shared" si="6"/>
        <v>3.775380710659898</v>
      </c>
      <c r="H20" s="17">
        <f t="shared" si="7"/>
        <v>6.089759177058535</v>
      </c>
    </row>
    <row r="21" spans="1:8" s="18" customFormat="1" ht="19.5" customHeight="1">
      <c r="A21" s="35" t="s">
        <v>17</v>
      </c>
      <c r="B21" s="19">
        <v>16.4</v>
      </c>
      <c r="C21" s="19">
        <f t="shared" si="4"/>
        <v>6.519837799157191</v>
      </c>
      <c r="D21" s="19">
        <v>26.54</v>
      </c>
      <c r="E21" s="19">
        <f t="shared" si="5"/>
        <v>10.603276068717538</v>
      </c>
      <c r="F21" s="19">
        <v>20.74</v>
      </c>
      <c r="G21" s="19">
        <f t="shared" si="6"/>
        <v>8.224936548223349</v>
      </c>
      <c r="H21" s="20">
        <f t="shared" si="7"/>
        <v>8.449350138699359</v>
      </c>
    </row>
    <row r="22" spans="1:8" s="18" customFormat="1" ht="19.5" customHeight="1">
      <c r="A22" s="34" t="s">
        <v>18</v>
      </c>
      <c r="B22" s="16">
        <v>9.66</v>
      </c>
      <c r="C22" s="16">
        <f t="shared" si="4"/>
        <v>3.8403434841377115</v>
      </c>
      <c r="D22" s="16">
        <v>8.16</v>
      </c>
      <c r="E22" s="16">
        <f t="shared" si="5"/>
        <v>3.260087894526568</v>
      </c>
      <c r="F22" s="16">
        <v>4.38</v>
      </c>
      <c r="G22" s="16">
        <f t="shared" si="6"/>
        <v>1.736992385786802</v>
      </c>
      <c r="H22" s="17">
        <f t="shared" si="7"/>
        <v>2.9458079214836936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1.46</v>
      </c>
      <c r="E23" s="19">
        <f t="shared" si="5"/>
        <v>0.5833000399520575</v>
      </c>
      <c r="F23" s="19">
        <v>0</v>
      </c>
      <c r="G23" s="19">
        <f t="shared" si="6"/>
        <v>0</v>
      </c>
      <c r="H23" s="20">
        <f t="shared" si="7"/>
        <v>0.19443334665068582</v>
      </c>
    </row>
    <row r="24" spans="1:8" s="18" customFormat="1" ht="19.5" customHeight="1">
      <c r="A24" s="34" t="s">
        <v>19</v>
      </c>
      <c r="B24" s="16">
        <v>10.46</v>
      </c>
      <c r="C24" s="16">
        <f t="shared" si="4"/>
        <v>4.158384352389282</v>
      </c>
      <c r="D24" s="16">
        <v>4.84</v>
      </c>
      <c r="E24" s="16">
        <f t="shared" si="5"/>
        <v>1.9336795844986017</v>
      </c>
      <c r="F24" s="16">
        <v>3.22</v>
      </c>
      <c r="G24" s="16">
        <f t="shared" si="6"/>
        <v>1.2769670050761421</v>
      </c>
      <c r="H24" s="17">
        <f t="shared" si="7"/>
        <v>2.4563436473213422</v>
      </c>
    </row>
    <row r="25" spans="1:8" s="18" customFormat="1" ht="19.5" customHeight="1">
      <c r="A25" s="35" t="s">
        <v>26</v>
      </c>
      <c r="B25" s="19">
        <v>13.4</v>
      </c>
      <c r="C25" s="19">
        <f t="shared" si="4"/>
        <v>5.327184543213803</v>
      </c>
      <c r="D25" s="19">
        <v>2.38</v>
      </c>
      <c r="E25" s="19">
        <f t="shared" si="5"/>
        <v>0.9508589692369156</v>
      </c>
      <c r="F25" s="19">
        <v>14.02</v>
      </c>
      <c r="G25" s="19">
        <f t="shared" si="6"/>
        <v>5.55996192893401</v>
      </c>
      <c r="H25" s="20">
        <f t="shared" si="7"/>
        <v>3.9460018137949096</v>
      </c>
    </row>
    <row r="26" spans="1:8" s="18" customFormat="1" ht="19.5" customHeight="1">
      <c r="A26" s="34" t="s">
        <v>20</v>
      </c>
      <c r="B26" s="16">
        <v>4.84</v>
      </c>
      <c r="C26" s="16">
        <f t="shared" si="4"/>
        <v>1.9241472529220003</v>
      </c>
      <c r="D26" s="16">
        <v>3.3</v>
      </c>
      <c r="E26" s="16">
        <f t="shared" si="5"/>
        <v>1.3184178985217736</v>
      </c>
      <c r="F26" s="16">
        <v>3.36</v>
      </c>
      <c r="G26" s="16">
        <f t="shared" si="6"/>
        <v>1.3324873096446699</v>
      </c>
      <c r="H26" s="17">
        <f t="shared" si="7"/>
        <v>1.525017487029481</v>
      </c>
    </row>
    <row r="27" spans="1:8" s="18" customFormat="1" ht="19.5" customHeight="1">
      <c r="A27" s="35" t="s">
        <v>3</v>
      </c>
      <c r="B27" s="19">
        <v>7.9</v>
      </c>
      <c r="C27" s="19">
        <f t="shared" si="4"/>
        <v>3.140653573984257</v>
      </c>
      <c r="D27" s="19">
        <v>12.94</v>
      </c>
      <c r="E27" s="19">
        <f t="shared" si="5"/>
        <v>5.169796244506592</v>
      </c>
      <c r="F27" s="19">
        <v>9.44</v>
      </c>
      <c r="G27" s="19">
        <f t="shared" si="6"/>
        <v>3.743654822335025</v>
      </c>
      <c r="H27" s="20">
        <f t="shared" si="7"/>
        <v>4.018034880275291</v>
      </c>
    </row>
    <row r="28" spans="1:8" s="18" customFormat="1" ht="19.5" customHeight="1">
      <c r="A28" s="34" t="s">
        <v>21</v>
      </c>
      <c r="B28" s="16">
        <v>9.98</v>
      </c>
      <c r="C28" s="16">
        <f t="shared" si="4"/>
        <v>3.9675598314383396</v>
      </c>
      <c r="D28" s="16">
        <v>1.24</v>
      </c>
      <c r="E28" s="16">
        <f t="shared" si="5"/>
        <v>0.49540551338393923</v>
      </c>
      <c r="F28" s="16">
        <v>0.9</v>
      </c>
      <c r="G28" s="16">
        <f t="shared" si="6"/>
        <v>0.35691624365482233</v>
      </c>
      <c r="H28" s="17">
        <f t="shared" si="7"/>
        <v>1.6066271961590337</v>
      </c>
    </row>
    <row r="29" spans="1:8" s="18" customFormat="1" ht="19.5" customHeight="1">
      <c r="A29" s="35" t="s">
        <v>22</v>
      </c>
      <c r="B29" s="19">
        <v>5.02</v>
      </c>
      <c r="C29" s="19">
        <f t="shared" si="4"/>
        <v>1.9957064482786033</v>
      </c>
      <c r="D29" s="19">
        <v>0</v>
      </c>
      <c r="E29" s="19">
        <f t="shared" si="5"/>
        <v>0</v>
      </c>
      <c r="F29" s="19">
        <v>0.5</v>
      </c>
      <c r="G29" s="19">
        <f t="shared" si="6"/>
        <v>0.19828680203045684</v>
      </c>
      <c r="H29" s="20">
        <f t="shared" si="7"/>
        <v>0.7313310834363533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11.06</v>
      </c>
      <c r="C31" s="19">
        <f t="shared" si="4"/>
        <v>4.396915003577959</v>
      </c>
      <c r="D31" s="19">
        <v>2.64</v>
      </c>
      <c r="E31" s="19">
        <f t="shared" si="5"/>
        <v>1.054734318817419</v>
      </c>
      <c r="F31" s="19">
        <v>4.66</v>
      </c>
      <c r="G31" s="19">
        <f t="shared" si="6"/>
        <v>1.8480329949238576</v>
      </c>
      <c r="H31" s="20">
        <f t="shared" si="7"/>
        <v>2.4332274391064117</v>
      </c>
    </row>
    <row r="32" spans="1:8" s="18" customFormat="1" ht="19.5" customHeight="1">
      <c r="A32" s="34" t="s">
        <v>25</v>
      </c>
      <c r="B32" s="16">
        <v>35.18</v>
      </c>
      <c r="C32" s="16">
        <f t="shared" si="4"/>
        <v>13.985847181362804</v>
      </c>
      <c r="D32" s="16">
        <v>74.86</v>
      </c>
      <c r="E32" s="16">
        <f t="shared" si="5"/>
        <v>29.908110267678783</v>
      </c>
      <c r="F32" s="16">
        <v>47.52</v>
      </c>
      <c r="G32" s="16">
        <f t="shared" si="6"/>
        <v>18.845177664974617</v>
      </c>
      <c r="H32" s="17">
        <f t="shared" si="7"/>
        <v>20.913045038005404</v>
      </c>
    </row>
    <row r="33" spans="1:8" s="27" customFormat="1" ht="19.5" customHeight="1">
      <c r="A33" s="24"/>
      <c r="B33" s="25">
        <f>SUM(B18:B32)</f>
        <v>229.60000000000002</v>
      </c>
      <c r="C33" s="25">
        <f t="shared" si="4"/>
        <v>91.27772918820068</v>
      </c>
      <c r="D33" s="25">
        <f>SUM(D18:D32)</f>
        <v>234.48000000000002</v>
      </c>
      <c r="E33" s="25">
        <f t="shared" si="5"/>
        <v>93.67958449860167</v>
      </c>
      <c r="F33" s="25">
        <f>SUM(F18:F32)</f>
        <v>235.26000000000002</v>
      </c>
      <c r="G33" s="25">
        <f t="shared" si="6"/>
        <v>93.29790609137055</v>
      </c>
      <c r="H33" s="26">
        <f t="shared" si="7"/>
        <v>92.75173992605762</v>
      </c>
    </row>
    <row r="34" spans="1:8" s="33" customFormat="1" ht="19.5" customHeight="1">
      <c r="A34" s="28" t="s">
        <v>4</v>
      </c>
      <c r="B34" s="29">
        <f>SUM(B7:B15,B18:B32)</f>
        <v>251.54000000000002</v>
      </c>
      <c r="C34" s="29">
        <f t="shared" si="4"/>
        <v>100</v>
      </c>
      <c r="D34" s="29">
        <f>SUM(D7:D15,D18:D32)</f>
        <v>250.3</v>
      </c>
      <c r="E34" s="29">
        <f t="shared" si="5"/>
        <v>100</v>
      </c>
      <c r="F34" s="29">
        <f>SUM(F7:F15,F18:F32)</f>
        <v>252.16000000000003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50</v>
      </c>
      <c r="C4" s="88"/>
      <c r="D4" s="87" t="s">
        <v>51</v>
      </c>
      <c r="E4" s="88"/>
      <c r="F4" s="87" t="s">
        <v>52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53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2.09</v>
      </c>
      <c r="C7" s="16">
        <f aca="true" t="shared" si="0" ref="C7:C16">B7/$B$34*100</f>
        <v>0.8314767663908337</v>
      </c>
      <c r="D7" s="16">
        <v>2.01</v>
      </c>
      <c r="E7" s="16">
        <f aca="true" t="shared" si="1" ref="E7:E16">D7/$D$34*100</f>
        <v>0.783167738164816</v>
      </c>
      <c r="F7" s="16">
        <v>2.44</v>
      </c>
      <c r="G7" s="16">
        <f aca="true" t="shared" si="2" ref="G7:G16">F7/$F$34*100</f>
        <v>0.9737020631310109</v>
      </c>
      <c r="H7" s="17">
        <f aca="true" t="shared" si="3" ref="H7:H16">(C7+E7+G7)/3</f>
        <v>0.8627821892288869</v>
      </c>
    </row>
    <row r="8" spans="1:8" s="18" customFormat="1" ht="19.5" customHeight="1">
      <c r="A8" s="35" t="s">
        <v>6</v>
      </c>
      <c r="B8" s="19">
        <v>2.36</v>
      </c>
      <c r="C8" s="19">
        <f t="shared" si="0"/>
        <v>0.9388924252068744</v>
      </c>
      <c r="D8" s="19">
        <v>1.5</v>
      </c>
      <c r="E8" s="19">
        <f t="shared" si="1"/>
        <v>0.5844535359438925</v>
      </c>
      <c r="F8" s="19">
        <v>1.39</v>
      </c>
      <c r="G8" s="19">
        <f t="shared" si="2"/>
        <v>0.5546909294066005</v>
      </c>
      <c r="H8" s="20">
        <f t="shared" si="3"/>
        <v>0.6926789635191225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</v>
      </c>
    </row>
    <row r="10" spans="1:8" s="18" customFormat="1" ht="19.5" customHeight="1">
      <c r="A10" s="35" t="s">
        <v>2</v>
      </c>
      <c r="B10" s="19">
        <v>8.87</v>
      </c>
      <c r="C10" s="19">
        <f t="shared" si="0"/>
        <v>3.5288033099936342</v>
      </c>
      <c r="D10" s="19">
        <v>8.29</v>
      </c>
      <c r="E10" s="19">
        <f t="shared" si="1"/>
        <v>3.230079875316579</v>
      </c>
      <c r="F10" s="19">
        <v>11.44</v>
      </c>
      <c r="G10" s="19">
        <f t="shared" si="2"/>
        <v>4.5652260664831</v>
      </c>
      <c r="H10" s="20">
        <f t="shared" si="3"/>
        <v>3.7747030839311044</v>
      </c>
    </row>
    <row r="11" spans="1:8" s="18" customFormat="1" ht="19.5" customHeight="1">
      <c r="A11" s="34" t="s">
        <v>9</v>
      </c>
      <c r="B11" s="16">
        <v>4.38</v>
      </c>
      <c r="C11" s="16">
        <f t="shared" si="0"/>
        <v>1.7425206874602164</v>
      </c>
      <c r="D11" s="16">
        <v>5.93</v>
      </c>
      <c r="E11" s="16">
        <f t="shared" si="1"/>
        <v>2.310539645431522</v>
      </c>
      <c r="F11" s="16">
        <v>4.59</v>
      </c>
      <c r="G11" s="16">
        <f t="shared" si="2"/>
        <v>1.8316772417095655</v>
      </c>
      <c r="H11" s="17">
        <f t="shared" si="3"/>
        <v>1.961579191533768</v>
      </c>
    </row>
    <row r="12" spans="1:8" s="18" customFormat="1" ht="19.5" customHeight="1">
      <c r="A12" s="35" t="s">
        <v>13</v>
      </c>
      <c r="B12" s="19">
        <v>2.1</v>
      </c>
      <c r="C12" s="19">
        <f t="shared" si="0"/>
        <v>0.8354551241247612</v>
      </c>
      <c r="D12" s="19">
        <v>3.12</v>
      </c>
      <c r="E12" s="19">
        <f t="shared" si="1"/>
        <v>1.2156633547632965</v>
      </c>
      <c r="F12" s="19">
        <v>2.85</v>
      </c>
      <c r="G12" s="19">
        <f t="shared" si="2"/>
        <v>1.1373159343948285</v>
      </c>
      <c r="H12" s="20">
        <f t="shared" si="3"/>
        <v>1.0628114710942953</v>
      </c>
    </row>
    <row r="13" spans="1:8" s="18" customFormat="1" ht="19.5" customHeight="1">
      <c r="A13" s="34" t="s">
        <v>10</v>
      </c>
      <c r="B13" s="16">
        <v>0.35</v>
      </c>
      <c r="C13" s="16">
        <f t="shared" si="0"/>
        <v>0.1392425206874602</v>
      </c>
      <c r="D13" s="16">
        <v>0.97</v>
      </c>
      <c r="E13" s="16">
        <f t="shared" si="1"/>
        <v>0.3779466199103838</v>
      </c>
      <c r="F13" s="16">
        <v>0.89</v>
      </c>
      <c r="G13" s="16">
        <f t="shared" si="2"/>
        <v>0.3551618181092622</v>
      </c>
      <c r="H13" s="17">
        <f t="shared" si="3"/>
        <v>0.29078365290236874</v>
      </c>
    </row>
    <row r="14" spans="1:8" s="18" customFormat="1" ht="19.5" customHeight="1">
      <c r="A14" s="35" t="s">
        <v>11</v>
      </c>
      <c r="B14" s="19">
        <v>1.95</v>
      </c>
      <c r="C14" s="19">
        <f t="shared" si="0"/>
        <v>0.7757797581158498</v>
      </c>
      <c r="D14" s="19">
        <v>2.25</v>
      </c>
      <c r="E14" s="19">
        <f t="shared" si="1"/>
        <v>0.8766803039158388</v>
      </c>
      <c r="F14" s="19">
        <v>1.46</v>
      </c>
      <c r="G14" s="19">
        <f t="shared" si="2"/>
        <v>0.5826250049882279</v>
      </c>
      <c r="H14" s="20">
        <f t="shared" si="3"/>
        <v>0.7450283556733055</v>
      </c>
    </row>
    <row r="15" spans="1:8" s="18" customFormat="1" ht="19.5" customHeight="1">
      <c r="A15" s="34" t="s">
        <v>12</v>
      </c>
      <c r="B15" s="16">
        <v>14.99</v>
      </c>
      <c r="C15" s="16">
        <f t="shared" si="0"/>
        <v>5.963558243157224</v>
      </c>
      <c r="D15" s="16">
        <v>0</v>
      </c>
      <c r="E15" s="16">
        <f t="shared" si="1"/>
        <v>0</v>
      </c>
      <c r="F15" s="16">
        <v>1.95</v>
      </c>
      <c r="G15" s="16">
        <f t="shared" si="2"/>
        <v>0.7781635340596194</v>
      </c>
      <c r="H15" s="17">
        <f t="shared" si="3"/>
        <v>2.2472405924056145</v>
      </c>
    </row>
    <row r="16" spans="1:8" s="18" customFormat="1" ht="19.5" customHeight="1">
      <c r="A16" s="23"/>
      <c r="B16" s="21">
        <f>SUM(B7:B15)</f>
        <v>37.09</v>
      </c>
      <c r="C16" s="21">
        <f t="shared" si="0"/>
        <v>14.755728835136855</v>
      </c>
      <c r="D16" s="21">
        <f>SUM(D7:D15)</f>
        <v>24.069999999999997</v>
      </c>
      <c r="E16" s="21">
        <f t="shared" si="1"/>
        <v>9.378531073446329</v>
      </c>
      <c r="F16" s="21">
        <f>SUM(F7:F15)</f>
        <v>27.01</v>
      </c>
      <c r="G16" s="21">
        <f t="shared" si="2"/>
        <v>10.778562592282217</v>
      </c>
      <c r="H16" s="22">
        <f t="shared" si="3"/>
        <v>11.637607500288468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79.61</v>
      </c>
      <c r="C18" s="16">
        <f aca="true" t="shared" si="4" ref="C18:C34">B18/$B$34*100</f>
        <v>31.671705919796306</v>
      </c>
      <c r="D18" s="16">
        <v>48.16</v>
      </c>
      <c r="E18" s="16">
        <f aca="true" t="shared" si="5" ref="E18:E34">D18/$D$34*100</f>
        <v>18.764854860705242</v>
      </c>
      <c r="F18" s="16">
        <v>81.29</v>
      </c>
      <c r="G18" s="16">
        <f aca="true" t="shared" si="6" ref="G18:G34">F18/$F$34*100</f>
        <v>32.43944291472126</v>
      </c>
      <c r="H18" s="17">
        <f aca="true" t="shared" si="7" ref="H18:H34">(C18+E18+G18)/3</f>
        <v>27.62533456507427</v>
      </c>
    </row>
    <row r="19" spans="1:8" s="18" customFormat="1" ht="19.5" customHeight="1">
      <c r="A19" s="35" t="s">
        <v>15</v>
      </c>
      <c r="B19" s="19">
        <v>5.49</v>
      </c>
      <c r="C19" s="19">
        <f t="shared" si="4"/>
        <v>2.184118395926162</v>
      </c>
      <c r="D19" s="19">
        <v>6.18</v>
      </c>
      <c r="E19" s="19">
        <f t="shared" si="5"/>
        <v>2.407948568088837</v>
      </c>
      <c r="F19" s="19">
        <v>28.22</v>
      </c>
      <c r="G19" s="19">
        <f t="shared" si="6"/>
        <v>11.261423041621773</v>
      </c>
      <c r="H19" s="20">
        <f t="shared" si="7"/>
        <v>5.28449666854559</v>
      </c>
    </row>
    <row r="20" spans="1:8" s="18" customFormat="1" ht="19.5" customHeight="1">
      <c r="A20" s="34" t="s">
        <v>16</v>
      </c>
      <c r="B20" s="16">
        <v>13.52</v>
      </c>
      <c r="C20" s="16">
        <f t="shared" si="4"/>
        <v>5.378739656269891</v>
      </c>
      <c r="D20" s="16">
        <v>8.85</v>
      </c>
      <c r="E20" s="16">
        <f t="shared" si="5"/>
        <v>3.4482758620689653</v>
      </c>
      <c r="F20" s="16">
        <v>9.17</v>
      </c>
      <c r="G20" s="16">
        <f t="shared" si="6"/>
        <v>3.659363901193184</v>
      </c>
      <c r="H20" s="17">
        <f t="shared" si="7"/>
        <v>4.162126473177348</v>
      </c>
    </row>
    <row r="21" spans="1:8" s="18" customFormat="1" ht="19.5" customHeight="1">
      <c r="A21" s="35" t="s">
        <v>17</v>
      </c>
      <c r="B21" s="19">
        <v>13.1</v>
      </c>
      <c r="C21" s="19">
        <f t="shared" si="4"/>
        <v>5.211648631444939</v>
      </c>
      <c r="D21" s="19">
        <v>9.03</v>
      </c>
      <c r="E21" s="19">
        <f t="shared" si="5"/>
        <v>3.518410286382233</v>
      </c>
      <c r="F21" s="19">
        <v>4.45</v>
      </c>
      <c r="G21" s="19">
        <f t="shared" si="6"/>
        <v>1.7758090905463109</v>
      </c>
      <c r="H21" s="20">
        <f t="shared" si="7"/>
        <v>3.501956002791161</v>
      </c>
    </row>
    <row r="22" spans="1:8" s="18" customFormat="1" ht="19.5" customHeight="1">
      <c r="A22" s="34" t="s">
        <v>18</v>
      </c>
      <c r="B22" s="16">
        <v>1.06</v>
      </c>
      <c r="C22" s="16">
        <f t="shared" si="4"/>
        <v>0.4217059197963081</v>
      </c>
      <c r="D22" s="16">
        <v>1.2</v>
      </c>
      <c r="E22" s="16">
        <f t="shared" si="5"/>
        <v>0.467562828755114</v>
      </c>
      <c r="F22" s="16">
        <v>0</v>
      </c>
      <c r="G22" s="16">
        <f t="shared" si="6"/>
        <v>0</v>
      </c>
      <c r="H22" s="17">
        <f t="shared" si="7"/>
        <v>0.2964229161838074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7.46</v>
      </c>
      <c r="C24" s="16">
        <f t="shared" si="4"/>
        <v>2.9678548695098663</v>
      </c>
      <c r="D24" s="16">
        <v>4.74</v>
      </c>
      <c r="E24" s="16">
        <f t="shared" si="5"/>
        <v>1.8468731735827006</v>
      </c>
      <c r="F24" s="16">
        <v>3.86</v>
      </c>
      <c r="G24" s="16">
        <f t="shared" si="6"/>
        <v>1.5403647392154516</v>
      </c>
      <c r="H24" s="17">
        <f t="shared" si="7"/>
        <v>2.1183642607693396</v>
      </c>
    </row>
    <row r="25" spans="1:8" s="18" customFormat="1" ht="19.5" customHeight="1">
      <c r="A25" s="35" t="s">
        <v>26</v>
      </c>
      <c r="B25" s="19">
        <v>4.45</v>
      </c>
      <c r="C25" s="19">
        <f t="shared" si="4"/>
        <v>1.7703691915977082</v>
      </c>
      <c r="D25" s="19">
        <v>5.15</v>
      </c>
      <c r="E25" s="19">
        <f t="shared" si="5"/>
        <v>2.0066238067406976</v>
      </c>
      <c r="F25" s="19">
        <v>9.2</v>
      </c>
      <c r="G25" s="19">
        <f t="shared" si="6"/>
        <v>3.671335647871025</v>
      </c>
      <c r="H25" s="20">
        <f t="shared" si="7"/>
        <v>2.4827762154031436</v>
      </c>
    </row>
    <row r="26" spans="1:8" s="18" customFormat="1" ht="19.5" customHeight="1">
      <c r="A26" s="34" t="s">
        <v>20</v>
      </c>
      <c r="B26" s="16">
        <v>1.8</v>
      </c>
      <c r="C26" s="16">
        <f t="shared" si="4"/>
        <v>0.7161043921069382</v>
      </c>
      <c r="D26" s="16">
        <v>3.19</v>
      </c>
      <c r="E26" s="16">
        <f t="shared" si="5"/>
        <v>1.2429378531073447</v>
      </c>
      <c r="F26" s="16">
        <v>3.87</v>
      </c>
      <c r="G26" s="16">
        <f t="shared" si="6"/>
        <v>1.5443553214413985</v>
      </c>
      <c r="H26" s="17">
        <f t="shared" si="7"/>
        <v>1.167799188885227</v>
      </c>
    </row>
    <row r="27" spans="1:8" s="18" customFormat="1" ht="19.5" customHeight="1">
      <c r="A27" s="35" t="s">
        <v>3</v>
      </c>
      <c r="B27" s="19">
        <v>0.76</v>
      </c>
      <c r="C27" s="19">
        <f t="shared" si="4"/>
        <v>0.302355187778485</v>
      </c>
      <c r="D27" s="19">
        <v>2.36</v>
      </c>
      <c r="E27" s="19">
        <f t="shared" si="5"/>
        <v>0.9195402298850575</v>
      </c>
      <c r="F27" s="19">
        <v>5.13</v>
      </c>
      <c r="G27" s="19">
        <f t="shared" si="6"/>
        <v>2.047168681910691</v>
      </c>
      <c r="H27" s="20">
        <f t="shared" si="7"/>
        <v>1.0896880331914112</v>
      </c>
    </row>
    <row r="28" spans="1:8" s="18" customFormat="1" ht="19.5" customHeight="1">
      <c r="A28" s="34" t="s">
        <v>21</v>
      </c>
      <c r="B28" s="16">
        <v>5.1</v>
      </c>
      <c r="C28" s="16">
        <f t="shared" si="4"/>
        <v>2.028962444302991</v>
      </c>
      <c r="D28" s="16">
        <v>22.35</v>
      </c>
      <c r="E28" s="16">
        <f t="shared" si="5"/>
        <v>8.708357685563998</v>
      </c>
      <c r="F28" s="16">
        <v>0</v>
      </c>
      <c r="G28" s="16">
        <f t="shared" si="6"/>
        <v>0</v>
      </c>
      <c r="H28" s="17">
        <f t="shared" si="7"/>
        <v>3.579106709955663</v>
      </c>
    </row>
    <row r="29" spans="1:8" s="18" customFormat="1" ht="19.5" customHeight="1">
      <c r="A29" s="35" t="s">
        <v>22</v>
      </c>
      <c r="B29" s="19">
        <v>0.78</v>
      </c>
      <c r="C29" s="19">
        <f t="shared" si="4"/>
        <v>0.31031190324633995</v>
      </c>
      <c r="D29" s="19">
        <v>0.07</v>
      </c>
      <c r="E29" s="19">
        <f t="shared" si="5"/>
        <v>0.02727449834404832</v>
      </c>
      <c r="F29" s="19">
        <v>1.52</v>
      </c>
      <c r="G29" s="19">
        <f t="shared" si="6"/>
        <v>0.6065684983439085</v>
      </c>
      <c r="H29" s="20">
        <f t="shared" si="7"/>
        <v>0.3147182999780989</v>
      </c>
    </row>
    <row r="30" spans="1:8" s="18" customFormat="1" ht="19.5" customHeight="1">
      <c r="A30" s="34" t="s">
        <v>23</v>
      </c>
      <c r="B30" s="16">
        <v>1.46</v>
      </c>
      <c r="C30" s="16">
        <f t="shared" si="4"/>
        <v>0.5808402291534055</v>
      </c>
      <c r="D30" s="16">
        <v>0.14</v>
      </c>
      <c r="E30" s="16">
        <f t="shared" si="5"/>
        <v>0.05454899668809664</v>
      </c>
      <c r="F30" s="16">
        <v>0.69</v>
      </c>
      <c r="G30" s="16">
        <f t="shared" si="6"/>
        <v>0.2753501735903268</v>
      </c>
      <c r="H30" s="17">
        <f t="shared" si="7"/>
        <v>0.3035797998106096</v>
      </c>
    </row>
    <row r="31" spans="1:8" s="18" customFormat="1" ht="19.5" customHeight="1">
      <c r="A31" s="35" t="s">
        <v>24</v>
      </c>
      <c r="B31" s="19">
        <v>23.67</v>
      </c>
      <c r="C31" s="19">
        <f t="shared" si="4"/>
        <v>9.416772756206237</v>
      </c>
      <c r="D31" s="19">
        <v>4.84</v>
      </c>
      <c r="E31" s="19">
        <f t="shared" si="5"/>
        <v>1.8858367426456264</v>
      </c>
      <c r="F31" s="19">
        <v>3.07</v>
      </c>
      <c r="G31" s="19">
        <f t="shared" si="6"/>
        <v>1.2251087433656571</v>
      </c>
      <c r="H31" s="20">
        <f t="shared" si="7"/>
        <v>4.175906080739174</v>
      </c>
    </row>
    <row r="32" spans="1:8" s="18" customFormat="1" ht="19.5" customHeight="1">
      <c r="A32" s="34" t="s">
        <v>25</v>
      </c>
      <c r="B32" s="16">
        <v>56.01</v>
      </c>
      <c r="C32" s="16">
        <f t="shared" si="4"/>
        <v>22.282781667727562</v>
      </c>
      <c r="D32" s="16">
        <v>116.32</v>
      </c>
      <c r="E32" s="16">
        <f t="shared" si="5"/>
        <v>45.32242353399572</v>
      </c>
      <c r="F32" s="16">
        <v>73.11</v>
      </c>
      <c r="G32" s="16">
        <f t="shared" si="6"/>
        <v>29.175146653896807</v>
      </c>
      <c r="H32" s="17">
        <f t="shared" si="7"/>
        <v>32.2601172852067</v>
      </c>
    </row>
    <row r="33" spans="1:8" s="27" customFormat="1" ht="19.5" customHeight="1">
      <c r="A33" s="24"/>
      <c r="B33" s="25">
        <f>SUM(B18:B32)</f>
        <v>214.26999999999998</v>
      </c>
      <c r="C33" s="25">
        <f t="shared" si="4"/>
        <v>85.24427116486312</v>
      </c>
      <c r="D33" s="25">
        <f>SUM(D18:D32)</f>
        <v>232.57999999999998</v>
      </c>
      <c r="E33" s="25">
        <f t="shared" si="5"/>
        <v>90.62146892655367</v>
      </c>
      <c r="F33" s="25">
        <f>SUM(F18:F32)</f>
        <v>223.57999999999998</v>
      </c>
      <c r="G33" s="25">
        <f t="shared" si="6"/>
        <v>89.22143740771779</v>
      </c>
      <c r="H33" s="26">
        <f t="shared" si="7"/>
        <v>88.36239249971152</v>
      </c>
    </row>
    <row r="34" spans="1:8" s="33" customFormat="1" ht="19.5" customHeight="1">
      <c r="A34" s="28" t="s">
        <v>4</v>
      </c>
      <c r="B34" s="29">
        <f>SUM(B7:B15,B18:B32)</f>
        <v>251.36</v>
      </c>
      <c r="C34" s="29">
        <f t="shared" si="4"/>
        <v>100</v>
      </c>
      <c r="D34" s="29">
        <f>SUM(D7:D15,D18:D32)</f>
        <v>256.65</v>
      </c>
      <c r="E34" s="29">
        <f t="shared" si="5"/>
        <v>100</v>
      </c>
      <c r="F34" s="29">
        <f>SUM(F7:F15,F18:F32)</f>
        <v>250.58999999999997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97</v>
      </c>
      <c r="C4" s="88"/>
      <c r="D4" s="87" t="s">
        <v>98</v>
      </c>
      <c r="E4" s="88"/>
      <c r="F4" s="87" t="s">
        <v>99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100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1.36</v>
      </c>
      <c r="C7" s="16">
        <f aca="true" t="shared" si="0" ref="C7:C16">B7/$B$34*100</f>
        <v>0.5428708286763532</v>
      </c>
      <c r="D7" s="16">
        <v>1.27</v>
      </c>
      <c r="E7" s="16">
        <f aca="true" t="shared" si="1" ref="E7:E16">D7/$D$34*100</f>
        <v>0.5069860279441117</v>
      </c>
      <c r="F7" s="16">
        <v>1.61</v>
      </c>
      <c r="G7" s="16">
        <f aca="true" t="shared" si="2" ref="G7:G16">F7/$F$34*100</f>
        <v>0.6413065126468831</v>
      </c>
      <c r="H7" s="17">
        <f aca="true" t="shared" si="3" ref="H7:H16">(C7+E7+G7)/3</f>
        <v>0.563721123089116</v>
      </c>
    </row>
    <row r="8" spans="1:8" s="18" customFormat="1" ht="19.5" customHeight="1">
      <c r="A8" s="35" t="s">
        <v>6</v>
      </c>
      <c r="B8" s="19">
        <v>1.67</v>
      </c>
      <c r="C8" s="19">
        <f t="shared" si="0"/>
        <v>0.6666134440364042</v>
      </c>
      <c r="D8" s="19">
        <v>2.78</v>
      </c>
      <c r="E8" s="19">
        <f t="shared" si="1"/>
        <v>1.1097804391217565</v>
      </c>
      <c r="F8" s="19">
        <v>1.62</v>
      </c>
      <c r="G8" s="19">
        <f t="shared" si="2"/>
        <v>0.6452897829117706</v>
      </c>
      <c r="H8" s="20">
        <f t="shared" si="3"/>
        <v>0.8072278886899772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0.11</v>
      </c>
      <c r="G9" s="16">
        <f t="shared" si="2"/>
        <v>0.04381597291376219</v>
      </c>
      <c r="H9" s="17">
        <f t="shared" si="3"/>
        <v>0.014605324304587398</v>
      </c>
    </row>
    <row r="10" spans="1:8" s="18" customFormat="1" ht="19.5" customHeight="1">
      <c r="A10" s="35" t="s">
        <v>2</v>
      </c>
      <c r="B10" s="19">
        <v>10.44</v>
      </c>
      <c r="C10" s="19">
        <f t="shared" si="0"/>
        <v>4.167331949544946</v>
      </c>
      <c r="D10" s="19">
        <v>8.21</v>
      </c>
      <c r="E10" s="19">
        <f t="shared" si="1"/>
        <v>3.277445109780439</v>
      </c>
      <c r="F10" s="19">
        <v>5.42</v>
      </c>
      <c r="G10" s="19">
        <f t="shared" si="2"/>
        <v>2.1589324835690102</v>
      </c>
      <c r="H10" s="20">
        <f t="shared" si="3"/>
        <v>3.2012365142981314</v>
      </c>
    </row>
    <row r="11" spans="1:8" s="18" customFormat="1" ht="19.5" customHeight="1">
      <c r="A11" s="34" t="s">
        <v>9</v>
      </c>
      <c r="B11" s="16">
        <v>5.47</v>
      </c>
      <c r="C11" s="16">
        <f t="shared" si="0"/>
        <v>2.18345840651445</v>
      </c>
      <c r="D11" s="16">
        <v>4.91</v>
      </c>
      <c r="E11" s="16">
        <f t="shared" si="1"/>
        <v>1.9600798403193613</v>
      </c>
      <c r="F11" s="16">
        <v>2.94</v>
      </c>
      <c r="G11" s="16">
        <f t="shared" si="2"/>
        <v>1.1710814578769169</v>
      </c>
      <c r="H11" s="17">
        <f t="shared" si="3"/>
        <v>1.7715399015702429</v>
      </c>
    </row>
    <row r="12" spans="1:8" s="18" customFormat="1" ht="19.5" customHeight="1">
      <c r="A12" s="35" t="s">
        <v>13</v>
      </c>
      <c r="B12" s="19">
        <v>6.79</v>
      </c>
      <c r="C12" s="19">
        <f t="shared" si="0"/>
        <v>2.7103624461120868</v>
      </c>
      <c r="D12" s="19">
        <v>4.38</v>
      </c>
      <c r="E12" s="19">
        <f t="shared" si="1"/>
        <v>1.7485029940119758</v>
      </c>
      <c r="F12" s="19">
        <v>4.28</v>
      </c>
      <c r="G12" s="19">
        <f t="shared" si="2"/>
        <v>1.704839673371838</v>
      </c>
      <c r="H12" s="20">
        <f t="shared" si="3"/>
        <v>2.0545683711653004</v>
      </c>
    </row>
    <row r="13" spans="1:8" s="18" customFormat="1" ht="19.5" customHeight="1">
      <c r="A13" s="34" t="s">
        <v>10</v>
      </c>
      <c r="B13" s="16">
        <v>0.76</v>
      </c>
      <c r="C13" s="16">
        <f t="shared" si="0"/>
        <v>0.3033689924956091</v>
      </c>
      <c r="D13" s="16">
        <v>0.5</v>
      </c>
      <c r="E13" s="16">
        <f t="shared" si="1"/>
        <v>0.19960079840319359</v>
      </c>
      <c r="F13" s="16">
        <v>1.53</v>
      </c>
      <c r="G13" s="16">
        <f t="shared" si="2"/>
        <v>0.6094403505277832</v>
      </c>
      <c r="H13" s="17">
        <f t="shared" si="3"/>
        <v>0.37080338047552863</v>
      </c>
    </row>
    <row r="14" spans="1:8" s="18" customFormat="1" ht="19.5" customHeight="1">
      <c r="A14" s="35" t="s">
        <v>11</v>
      </c>
      <c r="B14" s="19">
        <v>2.08</v>
      </c>
      <c r="C14" s="19">
        <f t="shared" si="0"/>
        <v>0.8302730320932461</v>
      </c>
      <c r="D14" s="19">
        <v>1.87</v>
      </c>
      <c r="E14" s="19">
        <f t="shared" si="1"/>
        <v>0.7465069860279442</v>
      </c>
      <c r="F14" s="19">
        <v>1.56</v>
      </c>
      <c r="G14" s="19">
        <f t="shared" si="2"/>
        <v>0.6213901613224457</v>
      </c>
      <c r="H14" s="20">
        <f t="shared" si="3"/>
        <v>0.7327233931478787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28.57</v>
      </c>
      <c r="C16" s="21">
        <f t="shared" si="0"/>
        <v>11.404279099473095</v>
      </c>
      <c r="D16" s="21">
        <f>SUM(D7:D15)</f>
        <v>23.92</v>
      </c>
      <c r="E16" s="21">
        <f t="shared" si="1"/>
        <v>9.548902195608783</v>
      </c>
      <c r="F16" s="21">
        <f>SUM(F7:F15)</f>
        <v>19.07</v>
      </c>
      <c r="G16" s="21">
        <f t="shared" si="2"/>
        <v>7.59609639514041</v>
      </c>
      <c r="H16" s="22">
        <f t="shared" si="3"/>
        <v>9.516425896740762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87.38</v>
      </c>
      <c r="C18" s="16">
        <f aca="true" t="shared" si="4" ref="C18:C34">B18/$B$34*100</f>
        <v>34.87945074245569</v>
      </c>
      <c r="D18" s="16">
        <v>63.03</v>
      </c>
      <c r="E18" s="16">
        <f aca="true" t="shared" si="5" ref="E18:E34">D18/$D$34*100</f>
        <v>25.16167664670659</v>
      </c>
      <c r="F18" s="16">
        <v>81.82</v>
      </c>
      <c r="G18" s="16">
        <f aca="true" t="shared" si="6" ref="G18:G34">F18/$F$34*100</f>
        <v>32.5911173073093</v>
      </c>
      <c r="H18" s="17">
        <f aca="true" t="shared" si="7" ref="H18:H34">(C18+E18+G18)/3</f>
        <v>30.877414898823858</v>
      </c>
    </row>
    <row r="19" spans="1:8" s="18" customFormat="1" ht="19.5" customHeight="1">
      <c r="A19" s="35" t="s">
        <v>15</v>
      </c>
      <c r="B19" s="19">
        <v>5.59</v>
      </c>
      <c r="C19" s="19">
        <f t="shared" si="4"/>
        <v>2.2313587737505984</v>
      </c>
      <c r="D19" s="19">
        <v>43.86</v>
      </c>
      <c r="E19" s="19">
        <f t="shared" si="5"/>
        <v>17.508982035928145</v>
      </c>
      <c r="F19" s="19">
        <v>44.17</v>
      </c>
      <c r="G19" s="19">
        <f t="shared" si="6"/>
        <v>17.594104760007966</v>
      </c>
      <c r="H19" s="20">
        <f t="shared" si="7"/>
        <v>12.44481518989557</v>
      </c>
    </row>
    <row r="20" spans="1:8" s="18" customFormat="1" ht="19.5" customHeight="1">
      <c r="A20" s="34" t="s">
        <v>16</v>
      </c>
      <c r="B20" s="16">
        <v>12.46</v>
      </c>
      <c r="C20" s="16">
        <f t="shared" si="4"/>
        <v>4.973654798020118</v>
      </c>
      <c r="D20" s="16">
        <v>56.45</v>
      </c>
      <c r="E20" s="16">
        <f t="shared" si="5"/>
        <v>22.53493013972056</v>
      </c>
      <c r="F20" s="16">
        <v>18.93</v>
      </c>
      <c r="G20" s="16">
        <f t="shared" si="6"/>
        <v>7.540330611431985</v>
      </c>
      <c r="H20" s="17">
        <f t="shared" si="7"/>
        <v>11.68297184972422</v>
      </c>
    </row>
    <row r="21" spans="1:8" s="18" customFormat="1" ht="19.5" customHeight="1">
      <c r="A21" s="35" t="s">
        <v>17</v>
      </c>
      <c r="B21" s="19">
        <v>21.85</v>
      </c>
      <c r="C21" s="19">
        <f t="shared" si="4"/>
        <v>8.721858534248762</v>
      </c>
      <c r="D21" s="19">
        <v>6.28</v>
      </c>
      <c r="E21" s="19">
        <f t="shared" si="5"/>
        <v>2.506986027944112</v>
      </c>
      <c r="F21" s="19">
        <v>8.09</v>
      </c>
      <c r="G21" s="19">
        <f t="shared" si="6"/>
        <v>3.2224656442939654</v>
      </c>
      <c r="H21" s="20">
        <f t="shared" si="7"/>
        <v>4.81710340216228</v>
      </c>
    </row>
    <row r="22" spans="1:8" s="18" customFormat="1" ht="19.5" customHeight="1">
      <c r="A22" s="34" t="s">
        <v>18</v>
      </c>
      <c r="B22" s="16">
        <v>6.72</v>
      </c>
      <c r="C22" s="16">
        <f t="shared" si="4"/>
        <v>2.682420565224333</v>
      </c>
      <c r="D22" s="16">
        <v>1.79</v>
      </c>
      <c r="E22" s="16">
        <f t="shared" si="5"/>
        <v>0.7145708582834331</v>
      </c>
      <c r="F22" s="16">
        <v>1.67</v>
      </c>
      <c r="G22" s="16">
        <f t="shared" si="6"/>
        <v>0.6652061342362079</v>
      </c>
      <c r="H22" s="17">
        <f t="shared" si="7"/>
        <v>1.354065852581325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1.35</v>
      </c>
      <c r="E23" s="19">
        <f t="shared" si="5"/>
        <v>0.5389221556886228</v>
      </c>
      <c r="F23" s="19">
        <v>0.35</v>
      </c>
      <c r="G23" s="19">
        <f t="shared" si="6"/>
        <v>0.13941445927106152</v>
      </c>
      <c r="H23" s="20">
        <f t="shared" si="7"/>
        <v>0.22611220498656145</v>
      </c>
    </row>
    <row r="24" spans="1:8" s="18" customFormat="1" ht="19.5" customHeight="1">
      <c r="A24" s="34" t="s">
        <v>19</v>
      </c>
      <c r="B24" s="16">
        <v>9.9</v>
      </c>
      <c r="C24" s="16">
        <f t="shared" si="4"/>
        <v>3.951780296982277</v>
      </c>
      <c r="D24" s="16">
        <v>10.38</v>
      </c>
      <c r="E24" s="16">
        <f t="shared" si="5"/>
        <v>4.1437125748503</v>
      </c>
      <c r="F24" s="16">
        <v>18.27</v>
      </c>
      <c r="G24" s="16">
        <f t="shared" si="6"/>
        <v>7.2774347739494125</v>
      </c>
      <c r="H24" s="17">
        <f t="shared" si="7"/>
        <v>5.124309215260663</v>
      </c>
    </row>
    <row r="25" spans="1:8" s="18" customFormat="1" ht="19.5" customHeight="1">
      <c r="A25" s="35" t="s">
        <v>26</v>
      </c>
      <c r="B25" s="19">
        <v>3.99</v>
      </c>
      <c r="C25" s="19">
        <f t="shared" si="4"/>
        <v>1.592687210601948</v>
      </c>
      <c r="D25" s="19">
        <v>1.12</v>
      </c>
      <c r="E25" s="19">
        <f t="shared" si="5"/>
        <v>0.44710578842315374</v>
      </c>
      <c r="F25" s="19">
        <v>3.33</v>
      </c>
      <c r="G25" s="19">
        <f t="shared" si="6"/>
        <v>1.3264289982075284</v>
      </c>
      <c r="H25" s="20">
        <f t="shared" si="7"/>
        <v>1.1220739990775435</v>
      </c>
    </row>
    <row r="26" spans="1:8" s="18" customFormat="1" ht="19.5" customHeight="1">
      <c r="A26" s="34" t="s">
        <v>20</v>
      </c>
      <c r="B26" s="16">
        <v>4.91</v>
      </c>
      <c r="C26" s="16">
        <f t="shared" si="4"/>
        <v>1.9599233594124224</v>
      </c>
      <c r="D26" s="16">
        <v>4.71</v>
      </c>
      <c r="E26" s="16">
        <f t="shared" si="5"/>
        <v>1.8802395209580838</v>
      </c>
      <c r="F26" s="16">
        <v>3.93</v>
      </c>
      <c r="G26" s="16">
        <f t="shared" si="6"/>
        <v>1.565425214100777</v>
      </c>
      <c r="H26" s="17">
        <f t="shared" si="7"/>
        <v>1.8018626981570944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2.24</v>
      </c>
      <c r="E27" s="19">
        <f t="shared" si="5"/>
        <v>0.8942115768463075</v>
      </c>
      <c r="F27" s="19">
        <v>0</v>
      </c>
      <c r="G27" s="19">
        <f t="shared" si="6"/>
        <v>0</v>
      </c>
      <c r="H27" s="20">
        <f t="shared" si="7"/>
        <v>0.29807052561543584</v>
      </c>
    </row>
    <row r="28" spans="1:8" s="18" customFormat="1" ht="19.5" customHeight="1">
      <c r="A28" s="34" t="s">
        <v>21</v>
      </c>
      <c r="B28" s="16">
        <v>0.26</v>
      </c>
      <c r="C28" s="16">
        <f t="shared" si="4"/>
        <v>0.10378412901165576</v>
      </c>
      <c r="D28" s="16">
        <v>0</v>
      </c>
      <c r="E28" s="16">
        <f t="shared" si="5"/>
        <v>0</v>
      </c>
      <c r="F28" s="16">
        <v>0</v>
      </c>
      <c r="G28" s="16">
        <f t="shared" si="6"/>
        <v>0</v>
      </c>
      <c r="H28" s="17">
        <f t="shared" si="7"/>
        <v>0.03459470967055192</v>
      </c>
    </row>
    <row r="29" spans="1:8" s="18" customFormat="1" ht="19.5" customHeight="1">
      <c r="A29" s="35" t="s">
        <v>22</v>
      </c>
      <c r="B29" s="19">
        <v>0.34</v>
      </c>
      <c r="C29" s="19">
        <f t="shared" si="4"/>
        <v>0.1357177071690883</v>
      </c>
      <c r="D29" s="19">
        <v>4.65</v>
      </c>
      <c r="E29" s="19">
        <f t="shared" si="5"/>
        <v>1.8562874251497008</v>
      </c>
      <c r="F29" s="19">
        <v>0</v>
      </c>
      <c r="G29" s="19">
        <f t="shared" si="6"/>
        <v>0</v>
      </c>
      <c r="H29" s="20">
        <f t="shared" si="7"/>
        <v>0.6640017107729297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13.03</v>
      </c>
      <c r="C31" s="19">
        <f t="shared" si="4"/>
        <v>5.201181542391824</v>
      </c>
      <c r="D31" s="19">
        <v>3.6</v>
      </c>
      <c r="E31" s="19">
        <f t="shared" si="5"/>
        <v>1.437125748502994</v>
      </c>
      <c r="F31" s="19">
        <v>6.2</v>
      </c>
      <c r="G31" s="19">
        <f t="shared" si="6"/>
        <v>2.4696275642302328</v>
      </c>
      <c r="H31" s="20">
        <f t="shared" si="7"/>
        <v>3.035978285041683</v>
      </c>
    </row>
    <row r="32" spans="1:8" s="18" customFormat="1" ht="19.5" customHeight="1">
      <c r="A32" s="34" t="s">
        <v>25</v>
      </c>
      <c r="B32" s="16">
        <v>55.52</v>
      </c>
      <c r="C32" s="16">
        <f t="shared" si="4"/>
        <v>22.161903241258184</v>
      </c>
      <c r="D32" s="16">
        <v>27.12</v>
      </c>
      <c r="E32" s="16">
        <f t="shared" si="5"/>
        <v>10.826347305389222</v>
      </c>
      <c r="F32" s="16">
        <v>45.22</v>
      </c>
      <c r="G32" s="16">
        <f t="shared" si="6"/>
        <v>18.01234813782115</v>
      </c>
      <c r="H32" s="17">
        <f t="shared" si="7"/>
        <v>17.00019956148952</v>
      </c>
    </row>
    <row r="33" spans="1:8" s="27" customFormat="1" ht="19.5" customHeight="1">
      <c r="A33" s="24"/>
      <c r="B33" s="25">
        <f>SUM(B18:B32)</f>
        <v>221.95000000000002</v>
      </c>
      <c r="C33" s="25">
        <f t="shared" si="4"/>
        <v>88.59572090052691</v>
      </c>
      <c r="D33" s="25">
        <f>SUM(D18:D32)</f>
        <v>226.58</v>
      </c>
      <c r="E33" s="25">
        <f t="shared" si="5"/>
        <v>90.45109780439122</v>
      </c>
      <c r="F33" s="25">
        <f>SUM(F18:F32)</f>
        <v>231.98</v>
      </c>
      <c r="G33" s="25">
        <f t="shared" si="6"/>
        <v>92.40390360485958</v>
      </c>
      <c r="H33" s="26">
        <f t="shared" si="7"/>
        <v>90.48357410325923</v>
      </c>
    </row>
    <row r="34" spans="1:8" s="33" customFormat="1" ht="19.5" customHeight="1">
      <c r="A34" s="28" t="s">
        <v>4</v>
      </c>
      <c r="B34" s="29">
        <f>SUM(B7:B15,B18:B32)</f>
        <v>250.52</v>
      </c>
      <c r="C34" s="29">
        <f t="shared" si="4"/>
        <v>100</v>
      </c>
      <c r="D34" s="29">
        <f>SUM(D7:D15,D18:D32)</f>
        <v>250.5</v>
      </c>
      <c r="E34" s="29">
        <f t="shared" si="5"/>
        <v>100</v>
      </c>
      <c r="F34" s="29">
        <f>SUM(F7:F15,F18:F32)</f>
        <v>251.05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104</v>
      </c>
      <c r="C4" s="88"/>
      <c r="D4" s="87" t="s">
        <v>105</v>
      </c>
      <c r="E4" s="88"/>
      <c r="F4" s="87" t="s">
        <v>106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107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0.76</v>
      </c>
      <c r="C7" s="16">
        <f aca="true" t="shared" si="0" ref="C7:C16">B7/$B$34*100</f>
        <v>0.3031753630126057</v>
      </c>
      <c r="D7" s="16">
        <v>1.17</v>
      </c>
      <c r="E7" s="16">
        <f aca="true" t="shared" si="1" ref="E7:E16">D7/$D$34*100</f>
        <v>0.4660426209918341</v>
      </c>
      <c r="F7" s="16">
        <v>1.72</v>
      </c>
      <c r="G7" s="16">
        <f aca="true" t="shared" si="2" ref="G7:G16">F7/$F$34*100</f>
        <v>0.6877799104286627</v>
      </c>
      <c r="H7" s="17">
        <f aca="true" t="shared" si="3" ref="H7:H16">(C7+E7+G7)/3</f>
        <v>0.4856659648110342</v>
      </c>
    </row>
    <row r="8" spans="1:8" s="18" customFormat="1" ht="19.5" customHeight="1">
      <c r="A8" s="35" t="s">
        <v>6</v>
      </c>
      <c r="B8" s="19">
        <v>1.77</v>
      </c>
      <c r="C8" s="19">
        <f t="shared" si="0"/>
        <v>0.7060794638583054</v>
      </c>
      <c r="D8" s="19">
        <v>0.63</v>
      </c>
      <c r="E8" s="19">
        <f t="shared" si="1"/>
        <v>0.2509460266879107</v>
      </c>
      <c r="F8" s="19">
        <v>0.66</v>
      </c>
      <c r="G8" s="19">
        <f t="shared" si="2"/>
        <v>0.263915547024952</v>
      </c>
      <c r="H8" s="20">
        <f t="shared" si="3"/>
        <v>0.40698034585705606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0.16</v>
      </c>
      <c r="G9" s="16">
        <f t="shared" si="2"/>
        <v>0.06397952655150352</v>
      </c>
      <c r="H9" s="17">
        <f t="shared" si="3"/>
        <v>0.021326508850501174</v>
      </c>
    </row>
    <row r="10" spans="1:8" s="18" customFormat="1" ht="19.5" customHeight="1">
      <c r="A10" s="35" t="s">
        <v>2</v>
      </c>
      <c r="B10" s="19">
        <v>3.65</v>
      </c>
      <c r="C10" s="19">
        <f t="shared" si="0"/>
        <v>1.456039572363172</v>
      </c>
      <c r="D10" s="19">
        <v>4</v>
      </c>
      <c r="E10" s="19">
        <f t="shared" si="1"/>
        <v>1.5933081059549887</v>
      </c>
      <c r="F10" s="19">
        <v>4.23</v>
      </c>
      <c r="G10" s="19">
        <f t="shared" si="2"/>
        <v>1.6914587332053743</v>
      </c>
      <c r="H10" s="20">
        <f t="shared" si="3"/>
        <v>1.5802688038411785</v>
      </c>
    </row>
    <row r="11" spans="1:8" s="18" customFormat="1" ht="19.5" customHeight="1">
      <c r="A11" s="34" t="s">
        <v>9</v>
      </c>
      <c r="B11" s="16">
        <v>3.9</v>
      </c>
      <c r="C11" s="16">
        <f t="shared" si="0"/>
        <v>1.555768310196266</v>
      </c>
      <c r="D11" s="16">
        <v>1.86</v>
      </c>
      <c r="E11" s="16">
        <f t="shared" si="1"/>
        <v>0.7408882692690698</v>
      </c>
      <c r="F11" s="16">
        <v>1.55</v>
      </c>
      <c r="G11" s="16">
        <f t="shared" si="2"/>
        <v>0.6198016634676904</v>
      </c>
      <c r="H11" s="17">
        <f t="shared" si="3"/>
        <v>0.972152747644342</v>
      </c>
    </row>
    <row r="12" spans="1:8" s="18" customFormat="1" ht="19.5" customHeight="1">
      <c r="A12" s="35" t="s">
        <v>13</v>
      </c>
      <c r="B12" s="19">
        <v>1.53</v>
      </c>
      <c r="C12" s="19">
        <f t="shared" si="0"/>
        <v>0.6103398755385352</v>
      </c>
      <c r="D12" s="19">
        <v>1.52</v>
      </c>
      <c r="E12" s="19">
        <f t="shared" si="1"/>
        <v>0.6054570802628957</v>
      </c>
      <c r="F12" s="19">
        <v>2.05</v>
      </c>
      <c r="G12" s="19">
        <f t="shared" si="2"/>
        <v>0.8197376839411387</v>
      </c>
      <c r="H12" s="20">
        <f t="shared" si="3"/>
        <v>0.6785115465808566</v>
      </c>
    </row>
    <row r="13" spans="1:8" s="18" customFormat="1" ht="19.5" customHeight="1">
      <c r="A13" s="34" t="s">
        <v>10</v>
      </c>
      <c r="B13" s="16">
        <v>0.74</v>
      </c>
      <c r="C13" s="16">
        <f t="shared" si="0"/>
        <v>0.2951970639859582</v>
      </c>
      <c r="D13" s="16">
        <v>0.67</v>
      </c>
      <c r="E13" s="16">
        <f t="shared" si="1"/>
        <v>0.2668791077474606</v>
      </c>
      <c r="F13" s="16">
        <v>0.06</v>
      </c>
      <c r="G13" s="16">
        <f t="shared" si="2"/>
        <v>0.02399232245681382</v>
      </c>
      <c r="H13" s="17">
        <f t="shared" si="3"/>
        <v>0.19535616473007755</v>
      </c>
    </row>
    <row r="14" spans="1:8" s="18" customFormat="1" ht="19.5" customHeight="1">
      <c r="A14" s="35" t="s">
        <v>11</v>
      </c>
      <c r="B14" s="19">
        <v>1.4</v>
      </c>
      <c r="C14" s="19">
        <f t="shared" si="0"/>
        <v>0.5584809318653262</v>
      </c>
      <c r="D14" s="19">
        <v>1.03</v>
      </c>
      <c r="E14" s="19">
        <f t="shared" si="1"/>
        <v>0.4102768372834096</v>
      </c>
      <c r="F14" s="19">
        <v>0.8</v>
      </c>
      <c r="G14" s="19">
        <f t="shared" si="2"/>
        <v>0.3198976327575176</v>
      </c>
      <c r="H14" s="20">
        <f t="shared" si="3"/>
        <v>0.4295518006354178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13.75</v>
      </c>
      <c r="C16" s="21">
        <f t="shared" si="0"/>
        <v>5.485080580820169</v>
      </c>
      <c r="D16" s="21">
        <f>SUM(D7:D15)</f>
        <v>10.879999999999999</v>
      </c>
      <c r="E16" s="21">
        <f t="shared" si="1"/>
        <v>4.333798048197568</v>
      </c>
      <c r="F16" s="21">
        <f>SUM(F7:F15)</f>
        <v>11.230000000000002</v>
      </c>
      <c r="G16" s="21">
        <f t="shared" si="2"/>
        <v>4.490563019833654</v>
      </c>
      <c r="H16" s="22">
        <f t="shared" si="3"/>
        <v>4.769813882950463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33.8</v>
      </c>
      <c r="C18" s="16">
        <f aca="true" t="shared" si="4" ref="C18:C34">B18/$B$34*100</f>
        <v>13.483325355034307</v>
      </c>
      <c r="D18" s="16">
        <v>52.52</v>
      </c>
      <c r="E18" s="16">
        <f aca="true" t="shared" si="5" ref="E18:E34">D18/$D$34*100</f>
        <v>20.920135431189003</v>
      </c>
      <c r="F18" s="16">
        <v>62.31</v>
      </c>
      <c r="G18" s="16">
        <f aca="true" t="shared" si="6" ref="G18:G34">F18/$F$34*100</f>
        <v>24.91602687140115</v>
      </c>
      <c r="H18" s="17">
        <f aca="true" t="shared" si="7" ref="H18:H34">(C18+E18+G18)/3</f>
        <v>19.773162552541486</v>
      </c>
    </row>
    <row r="19" spans="1:8" s="18" customFormat="1" ht="19.5" customHeight="1">
      <c r="A19" s="35" t="s">
        <v>15</v>
      </c>
      <c r="B19" s="19">
        <v>44.35</v>
      </c>
      <c r="C19" s="19">
        <f t="shared" si="4"/>
        <v>17.691878091590873</v>
      </c>
      <c r="D19" s="19">
        <v>79.36</v>
      </c>
      <c r="E19" s="19">
        <f t="shared" si="5"/>
        <v>31.611232822146974</v>
      </c>
      <c r="F19" s="19">
        <v>60.89</v>
      </c>
      <c r="G19" s="19">
        <f t="shared" si="6"/>
        <v>24.348208573256557</v>
      </c>
      <c r="H19" s="20">
        <f t="shared" si="7"/>
        <v>24.550439828998133</v>
      </c>
    </row>
    <row r="20" spans="1:8" s="18" customFormat="1" ht="19.5" customHeight="1">
      <c r="A20" s="34" t="s">
        <v>16</v>
      </c>
      <c r="B20" s="16">
        <v>42.57</v>
      </c>
      <c r="C20" s="16">
        <f t="shared" si="4"/>
        <v>16.981809478219244</v>
      </c>
      <c r="D20" s="16">
        <v>3.68</v>
      </c>
      <c r="E20" s="16">
        <f t="shared" si="5"/>
        <v>1.4658434574785895</v>
      </c>
      <c r="F20" s="16">
        <v>5.47</v>
      </c>
      <c r="G20" s="16">
        <f t="shared" si="6"/>
        <v>2.187300063979526</v>
      </c>
      <c r="H20" s="17">
        <f t="shared" si="7"/>
        <v>6.87831766655912</v>
      </c>
    </row>
    <row r="21" spans="1:8" s="18" customFormat="1" ht="19.5" customHeight="1">
      <c r="A21" s="35" t="s">
        <v>17</v>
      </c>
      <c r="B21" s="19">
        <v>16.19</v>
      </c>
      <c r="C21" s="19">
        <f t="shared" si="4"/>
        <v>6.458433062071167</v>
      </c>
      <c r="D21" s="19">
        <v>31.4</v>
      </c>
      <c r="E21" s="19">
        <f t="shared" si="5"/>
        <v>12.50746863174666</v>
      </c>
      <c r="F21" s="19">
        <v>25.02</v>
      </c>
      <c r="G21" s="19">
        <f t="shared" si="6"/>
        <v>10.004798464491362</v>
      </c>
      <c r="H21" s="20">
        <f t="shared" si="7"/>
        <v>9.65690005276973</v>
      </c>
    </row>
    <row r="22" spans="1:8" s="18" customFormat="1" ht="19.5" customHeight="1">
      <c r="A22" s="34" t="s">
        <v>18</v>
      </c>
      <c r="B22" s="16">
        <v>0.23</v>
      </c>
      <c r="C22" s="16">
        <f t="shared" si="4"/>
        <v>0.09175043880644647</v>
      </c>
      <c r="D22" s="16">
        <v>3.81</v>
      </c>
      <c r="E22" s="16">
        <f t="shared" si="5"/>
        <v>1.5176259709221267</v>
      </c>
      <c r="F22" s="16">
        <v>4.61</v>
      </c>
      <c r="G22" s="16">
        <f t="shared" si="6"/>
        <v>1.8434101087651953</v>
      </c>
      <c r="H22" s="17">
        <f t="shared" si="7"/>
        <v>1.150928839497923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9.46</v>
      </c>
      <c r="C24" s="16">
        <f t="shared" si="4"/>
        <v>3.773735439604277</v>
      </c>
      <c r="D24" s="16">
        <v>7.8</v>
      </c>
      <c r="E24" s="16">
        <f t="shared" si="5"/>
        <v>3.1069508066122276</v>
      </c>
      <c r="F24" s="16">
        <v>7.82</v>
      </c>
      <c r="G24" s="16">
        <f t="shared" si="6"/>
        <v>3.1269993602047346</v>
      </c>
      <c r="H24" s="17">
        <f t="shared" si="7"/>
        <v>3.335895202140413</v>
      </c>
    </row>
    <row r="25" spans="1:8" s="18" customFormat="1" ht="19.5" customHeight="1">
      <c r="A25" s="35" t="s">
        <v>26</v>
      </c>
      <c r="B25" s="19">
        <v>6.25</v>
      </c>
      <c r="C25" s="19">
        <f t="shared" si="4"/>
        <v>2.4932184458273494</v>
      </c>
      <c r="D25" s="19">
        <v>0.49</v>
      </c>
      <c r="E25" s="19">
        <f t="shared" si="5"/>
        <v>0.1951802429794861</v>
      </c>
      <c r="F25" s="19">
        <v>26.98</v>
      </c>
      <c r="G25" s="19">
        <f t="shared" si="6"/>
        <v>10.78854766474728</v>
      </c>
      <c r="H25" s="20">
        <f t="shared" si="7"/>
        <v>4.492315451184705</v>
      </c>
    </row>
    <row r="26" spans="1:8" s="18" customFormat="1" ht="19.5" customHeight="1">
      <c r="A26" s="34" t="s">
        <v>20</v>
      </c>
      <c r="B26" s="16">
        <v>2.94</v>
      </c>
      <c r="C26" s="16">
        <f t="shared" si="4"/>
        <v>1.1728099569171853</v>
      </c>
      <c r="D26" s="16">
        <v>1.77</v>
      </c>
      <c r="E26" s="16">
        <f t="shared" si="5"/>
        <v>0.7050388368850824</v>
      </c>
      <c r="F26" s="16">
        <v>2.54</v>
      </c>
      <c r="G26" s="16">
        <f t="shared" si="6"/>
        <v>1.0156749840051182</v>
      </c>
      <c r="H26" s="17">
        <f t="shared" si="7"/>
        <v>0.9645079259357953</v>
      </c>
    </row>
    <row r="27" spans="1:8" s="18" customFormat="1" ht="19.5" customHeight="1">
      <c r="A27" s="35" t="s">
        <v>3</v>
      </c>
      <c r="B27" s="19">
        <v>1.23</v>
      </c>
      <c r="C27" s="19">
        <f t="shared" si="4"/>
        <v>0.4906653901388224</v>
      </c>
      <c r="D27" s="19">
        <v>0.86</v>
      </c>
      <c r="E27" s="19">
        <f t="shared" si="5"/>
        <v>0.3425612427803225</v>
      </c>
      <c r="F27" s="19">
        <v>3.91</v>
      </c>
      <c r="G27" s="19">
        <f t="shared" si="6"/>
        <v>1.5634996801023673</v>
      </c>
      <c r="H27" s="20">
        <f t="shared" si="7"/>
        <v>0.7989087710071706</v>
      </c>
    </row>
    <row r="28" spans="1:8" s="18" customFormat="1" ht="19.5" customHeight="1">
      <c r="A28" s="34" t="s">
        <v>21</v>
      </c>
      <c r="B28" s="16">
        <v>0</v>
      </c>
      <c r="C28" s="16">
        <f t="shared" si="4"/>
        <v>0</v>
      </c>
      <c r="D28" s="16">
        <v>3.08</v>
      </c>
      <c r="E28" s="16">
        <f t="shared" si="5"/>
        <v>1.2268472415853413</v>
      </c>
      <c r="F28" s="16">
        <v>0.74</v>
      </c>
      <c r="G28" s="16">
        <f t="shared" si="6"/>
        <v>0.29590531030070377</v>
      </c>
      <c r="H28" s="17">
        <f t="shared" si="7"/>
        <v>0.507584183962015</v>
      </c>
    </row>
    <row r="29" spans="1:8" s="18" customFormat="1" ht="19.5" customHeight="1">
      <c r="A29" s="35" t="s">
        <v>22</v>
      </c>
      <c r="B29" s="19">
        <v>0.4</v>
      </c>
      <c r="C29" s="19">
        <f t="shared" si="4"/>
        <v>0.15956598053295037</v>
      </c>
      <c r="D29" s="19">
        <v>1.29</v>
      </c>
      <c r="E29" s="19">
        <f t="shared" si="5"/>
        <v>0.5138418641704838</v>
      </c>
      <c r="F29" s="19">
        <v>5.46</v>
      </c>
      <c r="G29" s="19">
        <f t="shared" si="6"/>
        <v>2.1833013435700575</v>
      </c>
      <c r="H29" s="20">
        <f t="shared" si="7"/>
        <v>0.9522363960911638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4.15</v>
      </c>
      <c r="C31" s="19">
        <f t="shared" si="4"/>
        <v>1.6554970480293603</v>
      </c>
      <c r="D31" s="19">
        <v>17.4</v>
      </c>
      <c r="E31" s="19">
        <f t="shared" si="5"/>
        <v>6.9308902609042</v>
      </c>
      <c r="F31" s="19">
        <v>0</v>
      </c>
      <c r="G31" s="19">
        <f t="shared" si="6"/>
        <v>0</v>
      </c>
      <c r="H31" s="20">
        <f t="shared" si="7"/>
        <v>2.8621291029778533</v>
      </c>
    </row>
    <row r="32" spans="1:8" s="18" customFormat="1" ht="19.5" customHeight="1">
      <c r="A32" s="34" t="s">
        <v>25</v>
      </c>
      <c r="B32" s="16">
        <v>75.36</v>
      </c>
      <c r="C32" s="16">
        <f t="shared" si="4"/>
        <v>30.06223073240785</v>
      </c>
      <c r="D32" s="16">
        <v>36.71</v>
      </c>
      <c r="E32" s="16">
        <f t="shared" si="5"/>
        <v>14.622585142401908</v>
      </c>
      <c r="F32" s="16">
        <v>33.1</v>
      </c>
      <c r="G32" s="16">
        <f t="shared" si="6"/>
        <v>13.235764555342291</v>
      </c>
      <c r="H32" s="17">
        <f t="shared" si="7"/>
        <v>19.306860143384018</v>
      </c>
    </row>
    <row r="33" spans="1:8" s="27" customFormat="1" ht="19.5" customHeight="1">
      <c r="A33" s="24"/>
      <c r="B33" s="25">
        <f>SUM(B18:B32)</f>
        <v>236.93</v>
      </c>
      <c r="C33" s="25">
        <f t="shared" si="4"/>
        <v>94.51491941917983</v>
      </c>
      <c r="D33" s="25">
        <f>SUM(D18:D32)</f>
        <v>240.17000000000007</v>
      </c>
      <c r="E33" s="25">
        <f t="shared" si="5"/>
        <v>95.66620195180244</v>
      </c>
      <c r="F33" s="25">
        <f>SUM(F18:F32)</f>
        <v>238.85000000000002</v>
      </c>
      <c r="G33" s="25">
        <f t="shared" si="6"/>
        <v>95.50943698016636</v>
      </c>
      <c r="H33" s="26">
        <f t="shared" si="7"/>
        <v>95.23018611704954</v>
      </c>
    </row>
    <row r="34" spans="1:8" s="33" customFormat="1" ht="19.5" customHeight="1">
      <c r="A34" s="28" t="s">
        <v>4</v>
      </c>
      <c r="B34" s="29">
        <f>SUM(B7:B15,B18:B32)</f>
        <v>250.68</v>
      </c>
      <c r="C34" s="29">
        <f t="shared" si="4"/>
        <v>100</v>
      </c>
      <c r="D34" s="29">
        <f>SUM(D7:D15,D18:D32)</f>
        <v>251.05000000000007</v>
      </c>
      <c r="E34" s="29">
        <f t="shared" si="5"/>
        <v>100</v>
      </c>
      <c r="F34" s="29">
        <f>SUM(F7:F15,F18:F32)</f>
        <v>250.08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93</v>
      </c>
      <c r="C4" s="88"/>
      <c r="D4" s="87" t="s">
        <v>94</v>
      </c>
      <c r="E4" s="88"/>
      <c r="F4" s="87" t="s">
        <v>95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96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2.14</v>
      </c>
      <c r="C7" s="16">
        <f aca="true" t="shared" si="0" ref="C7:C16">B7/$B$34*100</f>
        <v>0.8473569590180162</v>
      </c>
      <c r="D7" s="16">
        <v>3.56</v>
      </c>
      <c r="E7" s="16">
        <f aca="true" t="shared" si="1" ref="E7:E16">D7/$D$34*100</f>
        <v>1.4138766432344412</v>
      </c>
      <c r="F7" s="16">
        <v>1.8</v>
      </c>
      <c r="G7" s="16">
        <f aca="true" t="shared" si="2" ref="G7:G16">F7/$F$34*100</f>
        <v>0.7179896290386917</v>
      </c>
      <c r="H7" s="17">
        <f>(C7+E7+G7)/3</f>
        <v>0.993074410430383</v>
      </c>
    </row>
    <row r="8" spans="1:8" s="18" customFormat="1" ht="19.5" customHeight="1">
      <c r="A8" s="35" t="s">
        <v>6</v>
      </c>
      <c r="B8" s="19">
        <v>0.83</v>
      </c>
      <c r="C8" s="19">
        <f t="shared" si="0"/>
        <v>0.32864779251633336</v>
      </c>
      <c r="D8" s="19">
        <v>2.23</v>
      </c>
      <c r="E8" s="19">
        <f t="shared" si="1"/>
        <v>0.8856586838238213</v>
      </c>
      <c r="F8" s="19">
        <v>1.37</v>
      </c>
      <c r="G8" s="19">
        <f t="shared" si="2"/>
        <v>0.5464698843238931</v>
      </c>
      <c r="H8" s="20">
        <f aca="true" t="shared" si="3" ref="H8:H16">(C8+E8+G8)/3</f>
        <v>0.5869254535546825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</v>
      </c>
    </row>
    <row r="10" spans="1:8" s="18" customFormat="1" ht="19.5" customHeight="1">
      <c r="A10" s="35" t="s">
        <v>2</v>
      </c>
      <c r="B10" s="19">
        <v>6.21</v>
      </c>
      <c r="C10" s="19">
        <f t="shared" si="0"/>
        <v>2.4589190259354585</v>
      </c>
      <c r="D10" s="19">
        <v>8.38</v>
      </c>
      <c r="E10" s="19">
        <f t="shared" si="1"/>
        <v>3.328170300647365</v>
      </c>
      <c r="F10" s="19">
        <v>7.34</v>
      </c>
      <c r="G10" s="19">
        <f t="shared" si="2"/>
        <v>2.9278021539688868</v>
      </c>
      <c r="H10" s="20">
        <f t="shared" si="3"/>
        <v>2.90496382685057</v>
      </c>
    </row>
    <row r="11" spans="1:8" s="18" customFormat="1" ht="19.5" customHeight="1">
      <c r="A11" s="34" t="s">
        <v>9</v>
      </c>
      <c r="B11" s="16">
        <v>3.03</v>
      </c>
      <c r="C11" s="16">
        <f t="shared" si="0"/>
        <v>1.1997624232825181</v>
      </c>
      <c r="D11" s="16">
        <v>7.28</v>
      </c>
      <c r="E11" s="16">
        <f t="shared" si="1"/>
        <v>2.8912983041423406</v>
      </c>
      <c r="F11" s="16">
        <v>5.85</v>
      </c>
      <c r="G11" s="16">
        <f t="shared" si="2"/>
        <v>2.333466294375748</v>
      </c>
      <c r="H11" s="17">
        <f t="shared" si="3"/>
        <v>2.141509007266869</v>
      </c>
    </row>
    <row r="12" spans="1:8" s="18" customFormat="1" ht="19.5" customHeight="1">
      <c r="A12" s="35" t="s">
        <v>13</v>
      </c>
      <c r="B12" s="19">
        <v>3.44</v>
      </c>
      <c r="C12" s="19">
        <f t="shared" si="0"/>
        <v>1.3621065135616708</v>
      </c>
      <c r="D12" s="19">
        <v>6.66</v>
      </c>
      <c r="E12" s="19">
        <f t="shared" si="1"/>
        <v>2.645061360657691</v>
      </c>
      <c r="F12" s="19">
        <v>5.05</v>
      </c>
      <c r="G12" s="19">
        <f t="shared" si="2"/>
        <v>2.0143597925807737</v>
      </c>
      <c r="H12" s="20">
        <f t="shared" si="3"/>
        <v>2.0071758889333786</v>
      </c>
    </row>
    <row r="13" spans="1:8" s="18" customFormat="1" ht="19.5" customHeight="1">
      <c r="A13" s="34" t="s">
        <v>10</v>
      </c>
      <c r="B13" s="16">
        <v>0.43</v>
      </c>
      <c r="C13" s="16">
        <f t="shared" si="0"/>
        <v>0.17026331419520885</v>
      </c>
      <c r="D13" s="16">
        <v>0.18</v>
      </c>
      <c r="E13" s="16">
        <f t="shared" si="1"/>
        <v>0.0714881448826403</v>
      </c>
      <c r="F13" s="16">
        <v>0.64</v>
      </c>
      <c r="G13" s="16">
        <f t="shared" si="2"/>
        <v>0.2552852014359792</v>
      </c>
      <c r="H13" s="17">
        <f t="shared" si="3"/>
        <v>0.16567888683794277</v>
      </c>
    </row>
    <row r="14" spans="1:8" s="18" customFormat="1" ht="19.5" customHeight="1">
      <c r="A14" s="35" t="s">
        <v>11</v>
      </c>
      <c r="B14" s="19">
        <v>2.37</v>
      </c>
      <c r="C14" s="19">
        <f t="shared" si="0"/>
        <v>0.9384280340526627</v>
      </c>
      <c r="D14" s="19">
        <v>1.8</v>
      </c>
      <c r="E14" s="19">
        <f t="shared" si="1"/>
        <v>0.7148814488264029</v>
      </c>
      <c r="F14" s="19">
        <v>1.19</v>
      </c>
      <c r="G14" s="19">
        <f t="shared" si="2"/>
        <v>0.47467092142002393</v>
      </c>
      <c r="H14" s="20">
        <f t="shared" si="3"/>
        <v>0.70932680143303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0.45</v>
      </c>
      <c r="E15" s="16">
        <f t="shared" si="1"/>
        <v>0.17872036220660073</v>
      </c>
      <c r="F15" s="16">
        <v>0</v>
      </c>
      <c r="G15" s="16">
        <f t="shared" si="2"/>
        <v>0</v>
      </c>
      <c r="H15" s="17">
        <f t="shared" si="3"/>
        <v>0.05957345406886691</v>
      </c>
    </row>
    <row r="16" spans="1:8" s="18" customFormat="1" ht="19.5" customHeight="1">
      <c r="A16" s="23"/>
      <c r="B16" s="21">
        <f>SUM(B7:B15)</f>
        <v>18.45</v>
      </c>
      <c r="C16" s="21">
        <f t="shared" si="0"/>
        <v>7.3054840625618676</v>
      </c>
      <c r="D16" s="21">
        <f>SUM(D7:D15)</f>
        <v>30.540000000000003</v>
      </c>
      <c r="E16" s="21">
        <f t="shared" si="1"/>
        <v>12.129155248421304</v>
      </c>
      <c r="F16" s="21">
        <f>SUM(F7:F15)</f>
        <v>23.240000000000002</v>
      </c>
      <c r="G16" s="21">
        <f t="shared" si="2"/>
        <v>9.270043877143996</v>
      </c>
      <c r="H16" s="22">
        <f t="shared" si="3"/>
        <v>9.568227729375723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35.41</v>
      </c>
      <c r="C18" s="16">
        <f aca="true" t="shared" si="4" ref="C18:C34">B18/$B$34*100</f>
        <v>14.020985943377548</v>
      </c>
      <c r="D18" s="16">
        <v>54.4</v>
      </c>
      <c r="E18" s="16">
        <f aca="true" t="shared" si="5" ref="E18:E34">D18/$D$34*100</f>
        <v>21.60530600897573</v>
      </c>
      <c r="F18" s="16">
        <v>67.12</v>
      </c>
      <c r="G18" s="16">
        <f aca="true" t="shared" si="6" ref="G18:G34">F18/$F$34*100</f>
        <v>26.773035500598326</v>
      </c>
      <c r="H18" s="17">
        <f aca="true" t="shared" si="7" ref="H18:H34">(C18+E18+G18)/3</f>
        <v>20.799775817650534</v>
      </c>
    </row>
    <row r="19" spans="1:8" s="18" customFormat="1" ht="19.5" customHeight="1">
      <c r="A19" s="35" t="s">
        <v>15</v>
      </c>
      <c r="B19" s="19">
        <v>100.29</v>
      </c>
      <c r="C19" s="19">
        <f t="shared" si="4"/>
        <v>39.71094832706395</v>
      </c>
      <c r="D19" s="19">
        <v>56.43</v>
      </c>
      <c r="E19" s="19">
        <f t="shared" si="5"/>
        <v>22.41153342070773</v>
      </c>
      <c r="F19" s="19">
        <v>89.5</v>
      </c>
      <c r="G19" s="19">
        <f t="shared" si="6"/>
        <v>35.70003988831272</v>
      </c>
      <c r="H19" s="20">
        <f t="shared" si="7"/>
        <v>32.60750721202814</v>
      </c>
    </row>
    <row r="20" spans="1:8" s="18" customFormat="1" ht="19.5" customHeight="1">
      <c r="A20" s="34" t="s">
        <v>16</v>
      </c>
      <c r="B20" s="16">
        <v>4.72</v>
      </c>
      <c r="C20" s="16">
        <f t="shared" si="4"/>
        <v>1.8689368441892693</v>
      </c>
      <c r="D20" s="16">
        <v>9.4</v>
      </c>
      <c r="E20" s="16">
        <f t="shared" si="5"/>
        <v>3.7332697883156594</v>
      </c>
      <c r="F20" s="16">
        <v>16.84</v>
      </c>
      <c r="G20" s="16">
        <f t="shared" si="6"/>
        <v>6.717191862784204</v>
      </c>
      <c r="H20" s="17">
        <f t="shared" si="7"/>
        <v>4.106466165096378</v>
      </c>
    </row>
    <row r="21" spans="1:8" s="18" customFormat="1" ht="19.5" customHeight="1">
      <c r="A21" s="35" t="s">
        <v>17</v>
      </c>
      <c r="B21" s="19">
        <v>19.89</v>
      </c>
      <c r="C21" s="19">
        <f t="shared" si="4"/>
        <v>7.8756681845179175</v>
      </c>
      <c r="D21" s="19">
        <v>18.87</v>
      </c>
      <c r="E21" s="19">
        <f t="shared" si="5"/>
        <v>7.494340521863458</v>
      </c>
      <c r="F21" s="19">
        <v>11.72</v>
      </c>
      <c r="G21" s="19">
        <f t="shared" si="6"/>
        <v>4.67491025129637</v>
      </c>
      <c r="H21" s="20">
        <f t="shared" si="7"/>
        <v>6.681639652559248</v>
      </c>
    </row>
    <row r="22" spans="1:8" s="18" customFormat="1" ht="19.5" customHeight="1">
      <c r="A22" s="34" t="s">
        <v>18</v>
      </c>
      <c r="B22" s="16">
        <v>8.38</v>
      </c>
      <c r="C22" s="16">
        <f t="shared" si="4"/>
        <v>3.318154820827559</v>
      </c>
      <c r="D22" s="16">
        <v>11.51</v>
      </c>
      <c r="E22" s="16">
        <f t="shared" si="5"/>
        <v>4.571269708884388</v>
      </c>
      <c r="F22" s="16">
        <v>1.74</v>
      </c>
      <c r="G22" s="16">
        <f t="shared" si="6"/>
        <v>0.6940566414040685</v>
      </c>
      <c r="H22" s="17">
        <f t="shared" si="7"/>
        <v>2.8611603903720053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2.03</v>
      </c>
      <c r="G23" s="19">
        <f t="shared" si="6"/>
        <v>0.8097327483047466</v>
      </c>
      <c r="H23" s="20">
        <f t="shared" si="7"/>
        <v>0.2699109161015822</v>
      </c>
    </row>
    <row r="24" spans="1:8" s="18" customFormat="1" ht="19.5" customHeight="1">
      <c r="A24" s="34" t="s">
        <v>19</v>
      </c>
      <c r="B24" s="16">
        <v>4.77</v>
      </c>
      <c r="C24" s="16">
        <f t="shared" si="4"/>
        <v>1.8887349039794097</v>
      </c>
      <c r="D24" s="16">
        <v>13.05</v>
      </c>
      <c r="E24" s="16">
        <f t="shared" si="5"/>
        <v>5.1828905039914215</v>
      </c>
      <c r="F24" s="16">
        <v>2.69</v>
      </c>
      <c r="G24" s="16">
        <f t="shared" si="6"/>
        <v>1.0729956122856001</v>
      </c>
      <c r="H24" s="17">
        <f t="shared" si="7"/>
        <v>2.714873673418811</v>
      </c>
    </row>
    <row r="25" spans="1:8" s="18" customFormat="1" ht="19.5" customHeight="1">
      <c r="A25" s="35" t="s">
        <v>26</v>
      </c>
      <c r="B25" s="19">
        <v>12.82</v>
      </c>
      <c r="C25" s="19">
        <f t="shared" si="4"/>
        <v>5.076222530192041</v>
      </c>
      <c r="D25" s="19">
        <v>0.59</v>
      </c>
      <c r="E25" s="19">
        <f t="shared" si="5"/>
        <v>0.2343222526708765</v>
      </c>
      <c r="F25" s="19">
        <v>4.25</v>
      </c>
      <c r="G25" s="19">
        <f t="shared" si="6"/>
        <v>1.6952532907857996</v>
      </c>
      <c r="H25" s="20">
        <f t="shared" si="7"/>
        <v>2.3352660245495724</v>
      </c>
    </row>
    <row r="26" spans="1:8" s="18" customFormat="1" ht="19.5" customHeight="1">
      <c r="A26" s="34" t="s">
        <v>20</v>
      </c>
      <c r="B26" s="16">
        <v>1.83</v>
      </c>
      <c r="C26" s="16">
        <f t="shared" si="4"/>
        <v>0.7246089883191447</v>
      </c>
      <c r="D26" s="16">
        <v>2.11</v>
      </c>
      <c r="E26" s="16">
        <f t="shared" si="5"/>
        <v>0.8379999205687277</v>
      </c>
      <c r="F26" s="16">
        <v>2.21</v>
      </c>
      <c r="G26" s="16">
        <f t="shared" si="6"/>
        <v>0.8815317112086157</v>
      </c>
      <c r="H26" s="17">
        <f t="shared" si="7"/>
        <v>0.8147135400321628</v>
      </c>
    </row>
    <row r="27" spans="1:8" s="18" customFormat="1" ht="19.5" customHeight="1">
      <c r="A27" s="35" t="s">
        <v>3</v>
      </c>
      <c r="B27" s="19">
        <v>2.72</v>
      </c>
      <c r="C27" s="19">
        <f t="shared" si="4"/>
        <v>1.077014452583647</v>
      </c>
      <c r="D27" s="19">
        <v>1.45</v>
      </c>
      <c r="E27" s="19">
        <f t="shared" si="5"/>
        <v>0.5758767226657134</v>
      </c>
      <c r="F27" s="19">
        <v>0</v>
      </c>
      <c r="G27" s="19">
        <f t="shared" si="6"/>
        <v>0</v>
      </c>
      <c r="H27" s="20">
        <f t="shared" si="7"/>
        <v>0.5509637250831201</v>
      </c>
    </row>
    <row r="28" spans="1:8" s="18" customFormat="1" ht="19.5" customHeight="1">
      <c r="A28" s="34" t="s">
        <v>21</v>
      </c>
      <c r="B28" s="16">
        <v>10.44</v>
      </c>
      <c r="C28" s="16">
        <f t="shared" si="4"/>
        <v>4.13383488418135</v>
      </c>
      <c r="D28" s="16">
        <v>0</v>
      </c>
      <c r="E28" s="16">
        <f t="shared" si="5"/>
        <v>0</v>
      </c>
      <c r="F28" s="16">
        <v>11.89</v>
      </c>
      <c r="G28" s="16">
        <f t="shared" si="6"/>
        <v>4.742720382927803</v>
      </c>
      <c r="H28" s="17">
        <f t="shared" si="7"/>
        <v>2.958851755703051</v>
      </c>
    </row>
    <row r="29" spans="1:8" s="18" customFormat="1" ht="19.5" customHeight="1">
      <c r="A29" s="35" t="s">
        <v>22</v>
      </c>
      <c r="B29" s="19">
        <v>0</v>
      </c>
      <c r="C29" s="19">
        <f t="shared" si="4"/>
        <v>0</v>
      </c>
      <c r="D29" s="19">
        <v>0.57</v>
      </c>
      <c r="E29" s="19">
        <f t="shared" si="5"/>
        <v>0.22637912546169423</v>
      </c>
      <c r="F29" s="19">
        <v>0</v>
      </c>
      <c r="G29" s="19">
        <f t="shared" si="6"/>
        <v>0</v>
      </c>
      <c r="H29" s="20">
        <f t="shared" si="7"/>
        <v>0.07545970848723141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3.87</v>
      </c>
      <c r="C31" s="19">
        <f t="shared" si="4"/>
        <v>1.5323698277568798</v>
      </c>
      <c r="D31" s="19">
        <v>0</v>
      </c>
      <c r="E31" s="19">
        <f t="shared" si="5"/>
        <v>0</v>
      </c>
      <c r="F31" s="19">
        <v>0</v>
      </c>
      <c r="G31" s="19">
        <f t="shared" si="6"/>
        <v>0</v>
      </c>
      <c r="H31" s="20">
        <f t="shared" si="7"/>
        <v>0.5107899425856266</v>
      </c>
    </row>
    <row r="32" spans="1:8" s="18" customFormat="1" ht="19.5" customHeight="1">
      <c r="A32" s="34" t="s">
        <v>25</v>
      </c>
      <c r="B32" s="16">
        <v>28.96</v>
      </c>
      <c r="C32" s="16">
        <f t="shared" si="4"/>
        <v>11.467036230449416</v>
      </c>
      <c r="D32" s="16">
        <v>52.87</v>
      </c>
      <c r="E32" s="16">
        <f t="shared" si="5"/>
        <v>20.99765677747329</v>
      </c>
      <c r="F32" s="16">
        <v>17.47</v>
      </c>
      <c r="G32" s="16">
        <f t="shared" si="6"/>
        <v>6.968488232947745</v>
      </c>
      <c r="H32" s="17">
        <f t="shared" si="7"/>
        <v>13.144393746956817</v>
      </c>
    </row>
    <row r="33" spans="1:8" s="27" customFormat="1" ht="19.5" customHeight="1">
      <c r="A33" s="24"/>
      <c r="B33" s="25">
        <f>SUM(B18:B32)</f>
        <v>234.10000000000002</v>
      </c>
      <c r="C33" s="25">
        <f t="shared" si="4"/>
        <v>92.69451593743814</v>
      </c>
      <c r="D33" s="25">
        <f>SUM(D18:D32)</f>
        <v>221.25</v>
      </c>
      <c r="E33" s="25">
        <f t="shared" si="5"/>
        <v>87.87084475157869</v>
      </c>
      <c r="F33" s="25">
        <f>SUM(F18:F32)</f>
        <v>227.46</v>
      </c>
      <c r="G33" s="25">
        <f t="shared" si="6"/>
        <v>90.72995612285601</v>
      </c>
      <c r="H33" s="26">
        <f t="shared" si="7"/>
        <v>90.43177227062426</v>
      </c>
    </row>
    <row r="34" spans="1:8" s="33" customFormat="1" ht="19.5" customHeight="1">
      <c r="A34" s="28" t="s">
        <v>4</v>
      </c>
      <c r="B34" s="29">
        <f>SUM(B7:B15,B18:B32)</f>
        <v>252.55</v>
      </c>
      <c r="C34" s="29">
        <f t="shared" si="4"/>
        <v>100</v>
      </c>
      <c r="D34" s="29">
        <f>SUM(D7:D15,D18:D32)</f>
        <v>251.79000000000002</v>
      </c>
      <c r="E34" s="29">
        <f t="shared" si="5"/>
        <v>100</v>
      </c>
      <c r="F34" s="29">
        <f>SUM(F7:F15,F18:F32)</f>
        <v>250.70000000000002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108</v>
      </c>
      <c r="C4" s="88"/>
      <c r="D4" s="87" t="s">
        <v>109</v>
      </c>
      <c r="E4" s="88"/>
      <c r="F4" s="87" t="s">
        <v>110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111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2.56</v>
      </c>
      <c r="C7" s="16">
        <f aca="true" t="shared" si="0" ref="C7:C16">B7/$B$34*100</f>
        <v>1.0200828817341407</v>
      </c>
      <c r="D7" s="16">
        <v>3.04</v>
      </c>
      <c r="E7" s="16">
        <f aca="true" t="shared" si="1" ref="E7:E16">D7/$D$34*100</f>
        <v>1.215951361945522</v>
      </c>
      <c r="F7" s="16">
        <v>1.28</v>
      </c>
      <c r="G7" s="16">
        <f aca="true" t="shared" si="2" ref="G7:G16">F7/$F$34*100</f>
        <v>0.5108760726401915</v>
      </c>
      <c r="H7" s="17">
        <f aca="true" t="shared" si="3" ref="H7:H16">(C7+E7+G7)/3</f>
        <v>0.9156367721066182</v>
      </c>
    </row>
    <row r="8" spans="1:8" s="18" customFormat="1" ht="19.5" customHeight="1">
      <c r="A8" s="35" t="s">
        <v>6</v>
      </c>
      <c r="B8" s="19">
        <v>1.38</v>
      </c>
      <c r="C8" s="19">
        <f t="shared" si="0"/>
        <v>0.5498884284348102</v>
      </c>
      <c r="D8" s="19">
        <v>1.16</v>
      </c>
      <c r="E8" s="19">
        <f t="shared" si="1"/>
        <v>0.46398144074237013</v>
      </c>
      <c r="F8" s="19">
        <v>1.14</v>
      </c>
      <c r="G8" s="19">
        <f t="shared" si="2"/>
        <v>0.45499900219517053</v>
      </c>
      <c r="H8" s="20">
        <f t="shared" si="3"/>
        <v>0.4896229571241169</v>
      </c>
    </row>
    <row r="9" spans="1:8" s="18" customFormat="1" ht="19.5" customHeight="1">
      <c r="A9" s="34" t="s">
        <v>1</v>
      </c>
      <c r="B9" s="16">
        <v>0.04</v>
      </c>
      <c r="C9" s="16">
        <f t="shared" si="0"/>
        <v>0.01593879502709595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0.00531293167569865</v>
      </c>
    </row>
    <row r="10" spans="1:8" s="18" customFormat="1" ht="19.5" customHeight="1">
      <c r="A10" s="35" t="s">
        <v>2</v>
      </c>
      <c r="B10" s="19">
        <v>5.04</v>
      </c>
      <c r="C10" s="19">
        <f t="shared" si="0"/>
        <v>2.0082881734140896</v>
      </c>
      <c r="D10" s="19">
        <v>4.89</v>
      </c>
      <c r="E10" s="19">
        <f t="shared" si="1"/>
        <v>1.9559217631294743</v>
      </c>
      <c r="F10" s="19">
        <v>3.73</v>
      </c>
      <c r="G10" s="19">
        <f t="shared" si="2"/>
        <v>1.4887248054280582</v>
      </c>
      <c r="H10" s="20">
        <f t="shared" si="3"/>
        <v>1.8176449139905406</v>
      </c>
    </row>
    <row r="11" spans="1:8" s="18" customFormat="1" ht="19.5" customHeight="1">
      <c r="A11" s="34" t="s">
        <v>9</v>
      </c>
      <c r="B11" s="16">
        <v>2.48</v>
      </c>
      <c r="C11" s="16">
        <f t="shared" si="0"/>
        <v>0.988205291679949</v>
      </c>
      <c r="D11" s="16">
        <v>2.08</v>
      </c>
      <c r="E11" s="16">
        <f t="shared" si="1"/>
        <v>0.8319667213311467</v>
      </c>
      <c r="F11" s="16">
        <v>2.68</v>
      </c>
      <c r="G11" s="16">
        <f t="shared" si="2"/>
        <v>1.0696467770904012</v>
      </c>
      <c r="H11" s="17">
        <f t="shared" si="3"/>
        <v>0.9632729300338324</v>
      </c>
    </row>
    <row r="12" spans="1:8" s="18" customFormat="1" ht="19.5" customHeight="1">
      <c r="A12" s="35" t="s">
        <v>13</v>
      </c>
      <c r="B12" s="19">
        <v>2.36</v>
      </c>
      <c r="C12" s="19">
        <f t="shared" si="0"/>
        <v>0.9403889065986609</v>
      </c>
      <c r="D12" s="19">
        <v>2.84</v>
      </c>
      <c r="E12" s="19">
        <f t="shared" si="1"/>
        <v>1.135954561817527</v>
      </c>
      <c r="F12" s="19">
        <v>3.28</v>
      </c>
      <c r="G12" s="19">
        <f t="shared" si="2"/>
        <v>1.3091199361404908</v>
      </c>
      <c r="H12" s="20">
        <f t="shared" si="3"/>
        <v>1.128487801518893</v>
      </c>
    </row>
    <row r="13" spans="1:8" s="18" customFormat="1" ht="19.5" customHeight="1">
      <c r="A13" s="34" t="s">
        <v>10</v>
      </c>
      <c r="B13" s="16">
        <v>0.76</v>
      </c>
      <c r="C13" s="16">
        <f t="shared" si="0"/>
        <v>0.302837105514823</v>
      </c>
      <c r="D13" s="16">
        <v>0.58</v>
      </c>
      <c r="E13" s="16">
        <f t="shared" si="1"/>
        <v>0.23199072037118507</v>
      </c>
      <c r="F13" s="16">
        <v>0.66</v>
      </c>
      <c r="G13" s="16">
        <f t="shared" si="2"/>
        <v>0.2634204749550988</v>
      </c>
      <c r="H13" s="17">
        <f t="shared" si="3"/>
        <v>0.26608276694703564</v>
      </c>
    </row>
    <row r="14" spans="1:8" s="18" customFormat="1" ht="19.5" customHeight="1">
      <c r="A14" s="35" t="s">
        <v>11</v>
      </c>
      <c r="B14" s="19">
        <v>0.88</v>
      </c>
      <c r="C14" s="19">
        <f t="shared" si="0"/>
        <v>0.3506534905961109</v>
      </c>
      <c r="D14" s="19">
        <v>0.94</v>
      </c>
      <c r="E14" s="19">
        <f t="shared" si="1"/>
        <v>0.3759849606015758</v>
      </c>
      <c r="F14" s="19">
        <v>1.46</v>
      </c>
      <c r="G14" s="19">
        <f t="shared" si="2"/>
        <v>0.5827180203552185</v>
      </c>
      <c r="H14" s="20">
        <f t="shared" si="3"/>
        <v>0.4364521571843017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15.5</v>
      </c>
      <c r="C16" s="21">
        <f t="shared" si="0"/>
        <v>6.176283072999681</v>
      </c>
      <c r="D16" s="21">
        <f>SUM(D7:D15)</f>
        <v>15.53</v>
      </c>
      <c r="E16" s="21">
        <f t="shared" si="1"/>
        <v>6.211751529938801</v>
      </c>
      <c r="F16" s="21">
        <f>SUM(F7:F15)</f>
        <v>14.23</v>
      </c>
      <c r="G16" s="21">
        <f t="shared" si="2"/>
        <v>5.679505088804629</v>
      </c>
      <c r="H16" s="22">
        <f t="shared" si="3"/>
        <v>6.022513230581037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72.97</v>
      </c>
      <c r="C18" s="16">
        <f aca="true" t="shared" si="4" ref="C18:C34">B18/$B$34*100</f>
        <v>29.076346828179783</v>
      </c>
      <c r="D18" s="16">
        <v>60.06</v>
      </c>
      <c r="E18" s="16">
        <f aca="true" t="shared" si="5" ref="E18:E34">D18/$D$34*100</f>
        <v>24.02303907843686</v>
      </c>
      <c r="F18" s="16">
        <v>63.92</v>
      </c>
      <c r="G18" s="16">
        <f aca="true" t="shared" si="6" ref="G18:G34">F18/$F$34*100</f>
        <v>25.511873877469565</v>
      </c>
      <c r="H18" s="17">
        <f aca="true" t="shared" si="7" ref="H18:H34">(C18+E18+G18)/3</f>
        <v>26.20375326136207</v>
      </c>
    </row>
    <row r="19" spans="1:8" s="18" customFormat="1" ht="19.5" customHeight="1">
      <c r="A19" s="35" t="s">
        <v>15</v>
      </c>
      <c r="B19" s="19">
        <v>6.12</v>
      </c>
      <c r="C19" s="19">
        <f t="shared" si="4"/>
        <v>2.43863563914568</v>
      </c>
      <c r="D19" s="19">
        <v>66.54</v>
      </c>
      <c r="E19" s="19">
        <f t="shared" si="5"/>
        <v>26.614935402583896</v>
      </c>
      <c r="F19" s="19">
        <v>73.36</v>
      </c>
      <c r="G19" s="19">
        <f t="shared" si="6"/>
        <v>29.279584913190977</v>
      </c>
      <c r="H19" s="20">
        <f t="shared" si="7"/>
        <v>19.444385318306853</v>
      </c>
    </row>
    <row r="20" spans="1:8" s="18" customFormat="1" ht="19.5" customHeight="1">
      <c r="A20" s="34" t="s">
        <v>16</v>
      </c>
      <c r="B20" s="16">
        <v>5.28</v>
      </c>
      <c r="C20" s="16">
        <f t="shared" si="4"/>
        <v>2.1039209435766657</v>
      </c>
      <c r="D20" s="16">
        <v>13.6</v>
      </c>
      <c r="E20" s="16">
        <f t="shared" si="5"/>
        <v>5.439782408703651</v>
      </c>
      <c r="F20" s="16">
        <v>10.18</v>
      </c>
      <c r="G20" s="16">
        <f t="shared" si="6"/>
        <v>4.063061265216524</v>
      </c>
      <c r="H20" s="17">
        <f t="shared" si="7"/>
        <v>3.8689215391656133</v>
      </c>
    </row>
    <row r="21" spans="1:8" s="18" customFormat="1" ht="19.5" customHeight="1">
      <c r="A21" s="35" t="s">
        <v>17</v>
      </c>
      <c r="B21" s="19">
        <v>30.74</v>
      </c>
      <c r="C21" s="19">
        <f t="shared" si="4"/>
        <v>12.248963978323237</v>
      </c>
      <c r="D21" s="19">
        <v>15.64</v>
      </c>
      <c r="E21" s="19">
        <f t="shared" si="5"/>
        <v>6.255749770009198</v>
      </c>
      <c r="F21" s="19">
        <v>7.74</v>
      </c>
      <c r="G21" s="19">
        <f t="shared" si="6"/>
        <v>3.0892037517461586</v>
      </c>
      <c r="H21" s="20">
        <f t="shared" si="7"/>
        <v>7.197972500026197</v>
      </c>
    </row>
    <row r="22" spans="1:8" s="18" customFormat="1" ht="19.5" customHeight="1">
      <c r="A22" s="34" t="s">
        <v>18</v>
      </c>
      <c r="B22" s="16">
        <v>0</v>
      </c>
      <c r="C22" s="16">
        <f t="shared" si="4"/>
        <v>0</v>
      </c>
      <c r="D22" s="16">
        <v>1.96</v>
      </c>
      <c r="E22" s="16">
        <f t="shared" si="5"/>
        <v>0.7839686412543496</v>
      </c>
      <c r="F22" s="16">
        <v>9.12</v>
      </c>
      <c r="G22" s="16">
        <f t="shared" si="6"/>
        <v>3.6399920175613643</v>
      </c>
      <c r="H22" s="17">
        <f t="shared" si="7"/>
        <v>1.4746535529385714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0.46</v>
      </c>
      <c r="E23" s="19">
        <f t="shared" si="5"/>
        <v>0.1839926402943882</v>
      </c>
      <c r="F23" s="19">
        <v>0</v>
      </c>
      <c r="G23" s="19">
        <f t="shared" si="6"/>
        <v>0</v>
      </c>
      <c r="H23" s="20">
        <f t="shared" si="7"/>
        <v>0.0613308800981294</v>
      </c>
    </row>
    <row r="24" spans="1:8" s="18" customFormat="1" ht="19.5" customHeight="1">
      <c r="A24" s="34" t="s">
        <v>19</v>
      </c>
      <c r="B24" s="16">
        <v>7.08</v>
      </c>
      <c r="C24" s="16">
        <f t="shared" si="4"/>
        <v>2.821166719795983</v>
      </c>
      <c r="D24" s="16">
        <v>5.4</v>
      </c>
      <c r="E24" s="16">
        <f t="shared" si="5"/>
        <v>2.1599136034558613</v>
      </c>
      <c r="F24" s="16">
        <v>7.82</v>
      </c>
      <c r="G24" s="16">
        <f t="shared" si="6"/>
        <v>3.1211335062861707</v>
      </c>
      <c r="H24" s="17">
        <f t="shared" si="7"/>
        <v>2.700737943179339</v>
      </c>
    </row>
    <row r="25" spans="1:8" s="18" customFormat="1" ht="19.5" customHeight="1">
      <c r="A25" s="35" t="s">
        <v>26</v>
      </c>
      <c r="B25" s="19">
        <v>4.5</v>
      </c>
      <c r="C25" s="19">
        <f t="shared" si="4"/>
        <v>1.7931144405482942</v>
      </c>
      <c r="D25" s="19">
        <v>1.12</v>
      </c>
      <c r="E25" s="19">
        <f t="shared" si="5"/>
        <v>0.44798208071677126</v>
      </c>
      <c r="F25" s="19">
        <v>3.04</v>
      </c>
      <c r="G25" s="19">
        <f t="shared" si="6"/>
        <v>1.213330672520455</v>
      </c>
      <c r="H25" s="20">
        <f t="shared" si="7"/>
        <v>1.1514757312618402</v>
      </c>
    </row>
    <row r="26" spans="1:8" s="18" customFormat="1" ht="19.5" customHeight="1">
      <c r="A26" s="34" t="s">
        <v>20</v>
      </c>
      <c r="B26" s="16">
        <v>2.84</v>
      </c>
      <c r="C26" s="16">
        <f t="shared" si="4"/>
        <v>1.1316544469238123</v>
      </c>
      <c r="D26" s="16">
        <v>3</v>
      </c>
      <c r="E26" s="16">
        <f t="shared" si="5"/>
        <v>1.199952001919923</v>
      </c>
      <c r="F26" s="16">
        <v>2.08</v>
      </c>
      <c r="G26" s="16">
        <f t="shared" si="6"/>
        <v>0.8301736180403113</v>
      </c>
      <c r="H26" s="17">
        <f t="shared" si="7"/>
        <v>1.0539266889613488</v>
      </c>
    </row>
    <row r="27" spans="1:8" s="18" customFormat="1" ht="19.5" customHeight="1">
      <c r="A27" s="35" t="s">
        <v>3</v>
      </c>
      <c r="B27" s="19">
        <v>1.24</v>
      </c>
      <c r="C27" s="19">
        <f t="shared" si="4"/>
        <v>0.4941026458399745</v>
      </c>
      <c r="D27" s="19">
        <v>0</v>
      </c>
      <c r="E27" s="19">
        <f t="shared" si="5"/>
        <v>0</v>
      </c>
      <c r="F27" s="19">
        <v>0</v>
      </c>
      <c r="G27" s="19">
        <f t="shared" si="6"/>
        <v>0</v>
      </c>
      <c r="H27" s="20">
        <f t="shared" si="7"/>
        <v>0.16470088194665816</v>
      </c>
    </row>
    <row r="28" spans="1:8" s="18" customFormat="1" ht="19.5" customHeight="1">
      <c r="A28" s="34" t="s">
        <v>21</v>
      </c>
      <c r="B28" s="16">
        <v>8.56</v>
      </c>
      <c r="C28" s="16">
        <f t="shared" si="4"/>
        <v>3.4109021357985334</v>
      </c>
      <c r="D28" s="16">
        <v>1.12</v>
      </c>
      <c r="E28" s="16">
        <f t="shared" si="5"/>
        <v>0.44798208071677126</v>
      </c>
      <c r="F28" s="16">
        <v>0</v>
      </c>
      <c r="G28" s="16">
        <f t="shared" si="6"/>
        <v>0</v>
      </c>
      <c r="H28" s="17">
        <f t="shared" si="7"/>
        <v>1.286294738838435</v>
      </c>
    </row>
    <row r="29" spans="1:8" s="18" customFormat="1" ht="19.5" customHeight="1">
      <c r="A29" s="35" t="s">
        <v>22</v>
      </c>
      <c r="B29" s="19">
        <v>1.26</v>
      </c>
      <c r="C29" s="19">
        <f t="shared" si="4"/>
        <v>0.5020720433535224</v>
      </c>
      <c r="D29" s="19">
        <v>1.4</v>
      </c>
      <c r="E29" s="19">
        <f t="shared" si="5"/>
        <v>0.559977600895964</v>
      </c>
      <c r="F29" s="19">
        <v>1.8</v>
      </c>
      <c r="G29" s="19">
        <f t="shared" si="6"/>
        <v>0.7184194771502694</v>
      </c>
      <c r="H29" s="20">
        <f t="shared" si="7"/>
        <v>0.593489707133252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0.62</v>
      </c>
      <c r="E30" s="16">
        <f t="shared" si="5"/>
        <v>0.24799008039678408</v>
      </c>
      <c r="F30" s="16">
        <v>0</v>
      </c>
      <c r="G30" s="16">
        <f t="shared" si="6"/>
        <v>0</v>
      </c>
      <c r="H30" s="17">
        <f t="shared" si="7"/>
        <v>0.08266336013226136</v>
      </c>
    </row>
    <row r="31" spans="1:8" s="18" customFormat="1" ht="19.5" customHeight="1">
      <c r="A31" s="35" t="s">
        <v>24</v>
      </c>
      <c r="B31" s="19">
        <v>3.2</v>
      </c>
      <c r="C31" s="19">
        <f t="shared" si="4"/>
        <v>1.275103602167676</v>
      </c>
      <c r="D31" s="19">
        <v>1.2</v>
      </c>
      <c r="E31" s="19">
        <f t="shared" si="5"/>
        <v>0.4799808007679692</v>
      </c>
      <c r="F31" s="19">
        <v>2.56</v>
      </c>
      <c r="G31" s="19">
        <f t="shared" si="6"/>
        <v>1.021752145280383</v>
      </c>
      <c r="H31" s="20">
        <f t="shared" si="7"/>
        <v>0.9256121827386762</v>
      </c>
    </row>
    <row r="32" spans="1:8" s="18" customFormat="1" ht="19.5" customHeight="1">
      <c r="A32" s="34" t="s">
        <v>25</v>
      </c>
      <c r="B32" s="16">
        <v>91.67</v>
      </c>
      <c r="C32" s="16">
        <f t="shared" si="4"/>
        <v>36.52773350334714</v>
      </c>
      <c r="D32" s="16">
        <v>62.36</v>
      </c>
      <c r="E32" s="16">
        <f t="shared" si="5"/>
        <v>24.9430022799088</v>
      </c>
      <c r="F32" s="16">
        <v>54.7</v>
      </c>
      <c r="G32" s="16">
        <f t="shared" si="6"/>
        <v>21.831969666733187</v>
      </c>
      <c r="H32" s="17">
        <f t="shared" si="7"/>
        <v>27.76756848332971</v>
      </c>
    </row>
    <row r="33" spans="1:8" s="27" customFormat="1" ht="19.5" customHeight="1">
      <c r="A33" s="24"/>
      <c r="B33" s="25">
        <f>SUM(B18:B32)</f>
        <v>235.45999999999998</v>
      </c>
      <c r="C33" s="25">
        <f t="shared" si="4"/>
        <v>93.8237169270003</v>
      </c>
      <c r="D33" s="25">
        <f>SUM(D18:D32)</f>
        <v>234.48000000000008</v>
      </c>
      <c r="E33" s="25">
        <f t="shared" si="5"/>
        <v>93.7882484700612</v>
      </c>
      <c r="F33" s="25">
        <f>SUM(F18:F32)</f>
        <v>236.32000000000005</v>
      </c>
      <c r="G33" s="25">
        <f t="shared" si="6"/>
        <v>94.32049491119538</v>
      </c>
      <c r="H33" s="26">
        <f t="shared" si="7"/>
        <v>93.97748676941897</v>
      </c>
    </row>
    <row r="34" spans="1:8" s="33" customFormat="1" ht="19.5" customHeight="1">
      <c r="A34" s="28" t="s">
        <v>4</v>
      </c>
      <c r="B34" s="29">
        <f>SUM(B7:B15,B18:B32)</f>
        <v>250.96000000000004</v>
      </c>
      <c r="C34" s="29">
        <f t="shared" si="4"/>
        <v>100</v>
      </c>
      <c r="D34" s="29">
        <f>SUM(D7:D15,D18:D32)</f>
        <v>250.01000000000005</v>
      </c>
      <c r="E34" s="29">
        <f t="shared" si="5"/>
        <v>100</v>
      </c>
      <c r="F34" s="29">
        <f>SUM(F7:F15,F18:F32)</f>
        <v>250.55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118</v>
      </c>
      <c r="C4" s="88"/>
      <c r="D4" s="87" t="s">
        <v>119</v>
      </c>
      <c r="E4" s="88"/>
      <c r="F4" s="87" t="s">
        <v>120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121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1.5</v>
      </c>
      <c r="C7" s="16">
        <f aca="true" t="shared" si="0" ref="C7:C16">B7/$B$34*100</f>
        <v>0.5964451866873435</v>
      </c>
      <c r="D7" s="16">
        <v>0.59</v>
      </c>
      <c r="E7" s="16">
        <f aca="true" t="shared" si="1" ref="E7:E16">D7/$D$34*100</f>
        <v>0.23103731840075187</v>
      </c>
      <c r="F7" s="16">
        <v>1.87</v>
      </c>
      <c r="G7" s="16">
        <f aca="true" t="shared" si="2" ref="G7:G16">F7/$F$34*100</f>
        <v>0.7433909759491156</v>
      </c>
      <c r="H7" s="17">
        <f aca="true" t="shared" si="3" ref="H7:H16">(C7+E7+G7)/3</f>
        <v>0.5236244936790704</v>
      </c>
    </row>
    <row r="8" spans="1:8" s="18" customFormat="1" ht="19.5" customHeight="1">
      <c r="A8" s="35" t="s">
        <v>6</v>
      </c>
      <c r="B8" s="19">
        <v>1.54</v>
      </c>
      <c r="C8" s="19">
        <f t="shared" si="0"/>
        <v>0.6123503916656727</v>
      </c>
      <c r="D8" s="19">
        <v>0.29</v>
      </c>
      <c r="E8" s="19">
        <f t="shared" si="1"/>
        <v>0.11356071582409835</v>
      </c>
      <c r="F8" s="19">
        <v>1.23</v>
      </c>
      <c r="G8" s="19">
        <f t="shared" si="2"/>
        <v>0.4889683959451402</v>
      </c>
      <c r="H8" s="20">
        <f t="shared" si="3"/>
        <v>0.4049598344783038</v>
      </c>
    </row>
    <row r="9" spans="1:8" s="18" customFormat="1" ht="19.5" customHeight="1">
      <c r="A9" s="34" t="s">
        <v>1</v>
      </c>
      <c r="B9" s="16">
        <v>0.1</v>
      </c>
      <c r="C9" s="16">
        <f t="shared" si="0"/>
        <v>0.0397630124458229</v>
      </c>
      <c r="D9" s="16">
        <v>0</v>
      </c>
      <c r="E9" s="16">
        <f t="shared" si="1"/>
        <v>0</v>
      </c>
      <c r="F9" s="16">
        <v>0.02</v>
      </c>
      <c r="G9" s="16">
        <f t="shared" si="2"/>
        <v>0.00795070562512423</v>
      </c>
      <c r="H9" s="17">
        <f t="shared" si="3"/>
        <v>0.01590457269031571</v>
      </c>
    </row>
    <row r="10" spans="1:8" s="18" customFormat="1" ht="19.5" customHeight="1">
      <c r="A10" s="35" t="s">
        <v>2</v>
      </c>
      <c r="B10" s="19">
        <v>4.18</v>
      </c>
      <c r="C10" s="19">
        <f t="shared" si="0"/>
        <v>1.6620939202353973</v>
      </c>
      <c r="D10" s="19">
        <v>2.58</v>
      </c>
      <c r="E10" s="19">
        <f t="shared" si="1"/>
        <v>1.01029878215922</v>
      </c>
      <c r="F10" s="19">
        <v>4.12</v>
      </c>
      <c r="G10" s="19">
        <f t="shared" si="2"/>
        <v>1.637845358775592</v>
      </c>
      <c r="H10" s="20">
        <f t="shared" si="3"/>
        <v>1.4367460203900697</v>
      </c>
    </row>
    <row r="11" spans="1:8" s="18" customFormat="1" ht="19.5" customHeight="1">
      <c r="A11" s="34" t="s">
        <v>9</v>
      </c>
      <c r="B11" s="16">
        <v>3.69</v>
      </c>
      <c r="C11" s="16">
        <f t="shared" si="0"/>
        <v>1.467255159250865</v>
      </c>
      <c r="D11" s="16">
        <v>1.65</v>
      </c>
      <c r="E11" s="16">
        <f t="shared" si="1"/>
        <v>0.6461213141715941</v>
      </c>
      <c r="F11" s="16">
        <v>1.48</v>
      </c>
      <c r="G11" s="16">
        <f t="shared" si="2"/>
        <v>0.5883522162591931</v>
      </c>
      <c r="H11" s="17">
        <f t="shared" si="3"/>
        <v>0.9005762298938841</v>
      </c>
    </row>
    <row r="12" spans="1:8" s="18" customFormat="1" ht="19.5" customHeight="1">
      <c r="A12" s="35" t="s">
        <v>13</v>
      </c>
      <c r="B12" s="19">
        <v>3.39</v>
      </c>
      <c r="C12" s="19">
        <f t="shared" si="0"/>
        <v>1.3479661219133963</v>
      </c>
      <c r="D12" s="19">
        <v>0.66</v>
      </c>
      <c r="E12" s="19">
        <f t="shared" si="1"/>
        <v>0.2584485256686377</v>
      </c>
      <c r="F12" s="19">
        <v>2.77</v>
      </c>
      <c r="G12" s="19">
        <f t="shared" si="2"/>
        <v>1.101172729079706</v>
      </c>
      <c r="H12" s="20">
        <f t="shared" si="3"/>
        <v>0.9025291255539134</v>
      </c>
    </row>
    <row r="13" spans="1:8" s="18" customFormat="1" ht="19.5" customHeight="1">
      <c r="A13" s="34" t="s">
        <v>10</v>
      </c>
      <c r="B13" s="16">
        <v>0.82</v>
      </c>
      <c r="C13" s="16">
        <f t="shared" si="0"/>
        <v>0.3260567020557477</v>
      </c>
      <c r="D13" s="16">
        <v>0.22</v>
      </c>
      <c r="E13" s="16">
        <f t="shared" si="1"/>
        <v>0.08614950855621255</v>
      </c>
      <c r="F13" s="16">
        <v>0.62</v>
      </c>
      <c r="G13" s="16">
        <f t="shared" si="2"/>
        <v>0.24647187437885115</v>
      </c>
      <c r="H13" s="17">
        <f t="shared" si="3"/>
        <v>0.2195593616636038</v>
      </c>
    </row>
    <row r="14" spans="1:8" s="18" customFormat="1" ht="19.5" customHeight="1">
      <c r="A14" s="35" t="s">
        <v>11</v>
      </c>
      <c r="B14" s="19">
        <v>0.95</v>
      </c>
      <c r="C14" s="19">
        <f t="shared" si="0"/>
        <v>0.3777486182353175</v>
      </c>
      <c r="D14" s="19">
        <v>0.47</v>
      </c>
      <c r="E14" s="19">
        <f t="shared" si="1"/>
        <v>0.18404667737009045</v>
      </c>
      <c r="F14" s="19">
        <v>0.32</v>
      </c>
      <c r="G14" s="19">
        <f t="shared" si="2"/>
        <v>0.1272112900019877</v>
      </c>
      <c r="H14" s="20">
        <f t="shared" si="3"/>
        <v>0.2296688618691319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0.59</v>
      </c>
      <c r="E15" s="16">
        <f t="shared" si="1"/>
        <v>0.23103731840075187</v>
      </c>
      <c r="F15" s="16">
        <v>0.59</v>
      </c>
      <c r="G15" s="16">
        <f t="shared" si="2"/>
        <v>0.23454581594116483</v>
      </c>
      <c r="H15" s="17">
        <f t="shared" si="3"/>
        <v>0.15519437811397221</v>
      </c>
    </row>
    <row r="16" spans="1:8" s="18" customFormat="1" ht="19.5" customHeight="1">
      <c r="A16" s="23"/>
      <c r="B16" s="21">
        <f>SUM(B7:B15)</f>
        <v>16.17</v>
      </c>
      <c r="C16" s="21">
        <f t="shared" si="0"/>
        <v>6.429679112489563</v>
      </c>
      <c r="D16" s="21">
        <f>SUM(D7:D15)</f>
        <v>7.049999999999999</v>
      </c>
      <c r="E16" s="21">
        <f t="shared" si="1"/>
        <v>2.7607001605513566</v>
      </c>
      <c r="F16" s="21">
        <f>SUM(F7:F15)</f>
        <v>13.02</v>
      </c>
      <c r="G16" s="21">
        <f t="shared" si="2"/>
        <v>5.175909361955874</v>
      </c>
      <c r="H16" s="22">
        <f t="shared" si="3"/>
        <v>4.788762878332265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32.34</v>
      </c>
      <c r="C18" s="16">
        <f aca="true" t="shared" si="4" ref="C18:C34">B18/$B$34*100</f>
        <v>12.859358224979125</v>
      </c>
      <c r="D18" s="16">
        <v>20.65</v>
      </c>
      <c r="E18" s="16">
        <f aca="true" t="shared" si="5" ref="E18:E34">D18/$D$34*100</f>
        <v>8.086306144026315</v>
      </c>
      <c r="F18" s="16">
        <v>38.2</v>
      </c>
      <c r="G18" s="16">
        <f aca="true" t="shared" si="6" ref="G18:G34">F18/$F$34*100</f>
        <v>15.185847743987283</v>
      </c>
      <c r="H18" s="17">
        <f aca="true" t="shared" si="7" ref="H18:H34">(C18+E18+G18)/3</f>
        <v>12.043837370997574</v>
      </c>
    </row>
    <row r="19" spans="1:8" s="18" customFormat="1" ht="19.5" customHeight="1">
      <c r="A19" s="35" t="s">
        <v>15</v>
      </c>
      <c r="B19" s="19">
        <v>130.85</v>
      </c>
      <c r="C19" s="19">
        <f t="shared" si="4"/>
        <v>52.02990178535926</v>
      </c>
      <c r="D19" s="19">
        <v>160.75</v>
      </c>
      <c r="E19" s="19">
        <f t="shared" si="5"/>
        <v>62.947879547323495</v>
      </c>
      <c r="F19" s="19">
        <v>113.57</v>
      </c>
      <c r="G19" s="19">
        <f t="shared" si="6"/>
        <v>45.148081892267946</v>
      </c>
      <c r="H19" s="20">
        <f>(C19+E19+G19)/3</f>
        <v>53.37528774165023</v>
      </c>
    </row>
    <row r="20" spans="1:8" s="18" customFormat="1" ht="19.5" customHeight="1">
      <c r="A20" s="34" t="s">
        <v>16</v>
      </c>
      <c r="B20" s="16">
        <v>15.99</v>
      </c>
      <c r="C20" s="16">
        <f t="shared" si="4"/>
        <v>6.358105690087082</v>
      </c>
      <c r="D20" s="16">
        <v>4.97</v>
      </c>
      <c r="E20" s="16">
        <f t="shared" si="5"/>
        <v>1.9461957160198926</v>
      </c>
      <c r="F20" s="16">
        <v>7.79</v>
      </c>
      <c r="G20" s="16">
        <f t="shared" si="6"/>
        <v>3.096799840985888</v>
      </c>
      <c r="H20" s="17">
        <f t="shared" si="7"/>
        <v>3.8003670823642874</v>
      </c>
    </row>
    <row r="21" spans="1:8" s="18" customFormat="1" ht="19.5" customHeight="1">
      <c r="A21" s="35" t="s">
        <v>17</v>
      </c>
      <c r="B21" s="19">
        <v>16.64</v>
      </c>
      <c r="C21" s="19">
        <f t="shared" si="4"/>
        <v>6.616565270984931</v>
      </c>
      <c r="D21" s="19">
        <v>1.44</v>
      </c>
      <c r="E21" s="19">
        <f t="shared" si="5"/>
        <v>0.5638876923679367</v>
      </c>
      <c r="F21" s="19">
        <v>5.68</v>
      </c>
      <c r="G21" s="19">
        <f t="shared" si="6"/>
        <v>2.2580003975352816</v>
      </c>
      <c r="H21" s="20">
        <f t="shared" si="7"/>
        <v>3.1461511202960497</v>
      </c>
    </row>
    <row r="22" spans="1:8" s="18" customFormat="1" ht="19.5" customHeight="1">
      <c r="A22" s="34" t="s">
        <v>18</v>
      </c>
      <c r="B22" s="16">
        <v>1.08</v>
      </c>
      <c r="C22" s="16">
        <f t="shared" si="4"/>
        <v>0.4294405344148874</v>
      </c>
      <c r="D22" s="16">
        <v>1.8</v>
      </c>
      <c r="E22" s="16">
        <f t="shared" si="5"/>
        <v>0.7048596154599209</v>
      </c>
      <c r="F22" s="16">
        <v>0.28</v>
      </c>
      <c r="G22" s="16">
        <f t="shared" si="6"/>
        <v>0.11130987875173926</v>
      </c>
      <c r="H22" s="17">
        <f t="shared" si="7"/>
        <v>0.4152033428755158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2.7</v>
      </c>
      <c r="C24" s="16">
        <f t="shared" si="4"/>
        <v>1.0736013360372183</v>
      </c>
      <c r="D24" s="16">
        <v>3.1</v>
      </c>
      <c r="E24" s="16">
        <f t="shared" si="5"/>
        <v>1.213924893292086</v>
      </c>
      <c r="F24" s="16">
        <v>13.54</v>
      </c>
      <c r="G24" s="16">
        <f t="shared" si="6"/>
        <v>5.382627708209104</v>
      </c>
      <c r="H24" s="17">
        <f t="shared" si="7"/>
        <v>2.5567179791794694</v>
      </c>
    </row>
    <row r="25" spans="1:8" s="18" customFormat="1" ht="19.5" customHeight="1">
      <c r="A25" s="35" t="s">
        <v>26</v>
      </c>
      <c r="B25" s="19">
        <v>4.1</v>
      </c>
      <c r="C25" s="19">
        <f t="shared" si="4"/>
        <v>1.6302835102787387</v>
      </c>
      <c r="D25" s="19">
        <v>14.24</v>
      </c>
      <c r="E25" s="19">
        <f t="shared" si="5"/>
        <v>5.576222735638485</v>
      </c>
      <c r="F25" s="19">
        <v>2.79</v>
      </c>
      <c r="G25" s="19">
        <f t="shared" si="6"/>
        <v>1.1091234347048304</v>
      </c>
      <c r="H25" s="20">
        <f t="shared" si="7"/>
        <v>2.7718765602073514</v>
      </c>
    </row>
    <row r="26" spans="1:8" s="18" customFormat="1" ht="19.5" customHeight="1">
      <c r="A26" s="34" t="s">
        <v>20</v>
      </c>
      <c r="B26" s="16">
        <v>6.2</v>
      </c>
      <c r="C26" s="16">
        <f t="shared" si="4"/>
        <v>2.46530677164102</v>
      </c>
      <c r="D26" s="16">
        <v>1.92</v>
      </c>
      <c r="E26" s="16">
        <f t="shared" si="5"/>
        <v>0.7518502564905822</v>
      </c>
      <c r="F26" s="16">
        <v>3.1</v>
      </c>
      <c r="G26" s="16">
        <f t="shared" si="6"/>
        <v>1.2323593718942558</v>
      </c>
      <c r="H26" s="17">
        <f t="shared" si="7"/>
        <v>1.4831721333419525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6.32</v>
      </c>
      <c r="E27" s="19">
        <f t="shared" si="5"/>
        <v>2.4748404276148337</v>
      </c>
      <c r="F27" s="19">
        <v>0</v>
      </c>
      <c r="G27" s="19">
        <f t="shared" si="6"/>
        <v>0</v>
      </c>
      <c r="H27" s="20">
        <f t="shared" si="7"/>
        <v>0.8249468092049446</v>
      </c>
    </row>
    <row r="28" spans="1:8" s="18" customFormat="1" ht="19.5" customHeight="1">
      <c r="A28" s="34" t="s">
        <v>21</v>
      </c>
      <c r="B28" s="16">
        <v>6.1</v>
      </c>
      <c r="C28" s="16">
        <f t="shared" si="4"/>
        <v>2.4255437591951967</v>
      </c>
      <c r="D28" s="16">
        <v>0</v>
      </c>
      <c r="E28" s="16">
        <f t="shared" si="5"/>
        <v>0</v>
      </c>
      <c r="F28" s="16">
        <v>0</v>
      </c>
      <c r="G28" s="16">
        <f t="shared" si="6"/>
        <v>0</v>
      </c>
      <c r="H28" s="17">
        <f t="shared" si="7"/>
        <v>0.8085145863983989</v>
      </c>
    </row>
    <row r="29" spans="1:8" s="18" customFormat="1" ht="19.5" customHeight="1">
      <c r="A29" s="35" t="s">
        <v>22</v>
      </c>
      <c r="B29" s="19">
        <v>0</v>
      </c>
      <c r="C29" s="19">
        <f t="shared" si="4"/>
        <v>0</v>
      </c>
      <c r="D29" s="19">
        <v>4.52</v>
      </c>
      <c r="E29" s="19">
        <f t="shared" si="5"/>
        <v>1.7699808121549123</v>
      </c>
      <c r="F29" s="19">
        <v>0</v>
      </c>
      <c r="G29" s="19">
        <f t="shared" si="6"/>
        <v>0</v>
      </c>
      <c r="H29" s="20">
        <f t="shared" si="7"/>
        <v>0.5899936040516375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0.02</v>
      </c>
      <c r="E30" s="16">
        <f t="shared" si="5"/>
        <v>0.007831773505110232</v>
      </c>
      <c r="F30" s="16">
        <v>0</v>
      </c>
      <c r="G30" s="16">
        <f t="shared" si="6"/>
        <v>0</v>
      </c>
      <c r="H30" s="17">
        <f t="shared" si="7"/>
        <v>0.002610591168370077</v>
      </c>
    </row>
    <row r="31" spans="1:8" s="18" customFormat="1" ht="19.5" customHeight="1">
      <c r="A31" s="35" t="s">
        <v>24</v>
      </c>
      <c r="B31" s="19">
        <v>0</v>
      </c>
      <c r="C31" s="19">
        <f t="shared" si="4"/>
        <v>0</v>
      </c>
      <c r="D31" s="19">
        <v>0.59</v>
      </c>
      <c r="E31" s="19">
        <f t="shared" si="5"/>
        <v>0.23103731840075187</v>
      </c>
      <c r="F31" s="19">
        <v>1.38</v>
      </c>
      <c r="G31" s="19">
        <f t="shared" si="6"/>
        <v>0.5485986881335719</v>
      </c>
      <c r="H31" s="20">
        <f t="shared" si="7"/>
        <v>0.25987866884477456</v>
      </c>
    </row>
    <row r="32" spans="1:8" s="18" customFormat="1" ht="19.5" customHeight="1">
      <c r="A32" s="34" t="s">
        <v>25</v>
      </c>
      <c r="B32" s="16">
        <v>19.32</v>
      </c>
      <c r="C32" s="16">
        <f t="shared" si="4"/>
        <v>7.682214004532985</v>
      </c>
      <c r="D32" s="16">
        <v>28</v>
      </c>
      <c r="E32" s="16">
        <f t="shared" si="5"/>
        <v>10.964482907154323</v>
      </c>
      <c r="F32" s="16">
        <v>52.2</v>
      </c>
      <c r="G32" s="16">
        <f t="shared" si="6"/>
        <v>20.751341681574246</v>
      </c>
      <c r="H32" s="17">
        <f t="shared" si="7"/>
        <v>13.132679531087184</v>
      </c>
    </row>
    <row r="33" spans="1:8" s="27" customFormat="1" ht="19.5" customHeight="1">
      <c r="A33" s="24"/>
      <c r="B33" s="25">
        <f>SUM(B18:B32)</f>
        <v>235.31999999999996</v>
      </c>
      <c r="C33" s="25">
        <f t="shared" si="4"/>
        <v>93.57032088751043</v>
      </c>
      <c r="D33" s="25">
        <f>SUM(D18:D32)</f>
        <v>248.32000000000002</v>
      </c>
      <c r="E33" s="25">
        <f t="shared" si="5"/>
        <v>97.23929983944865</v>
      </c>
      <c r="F33" s="25">
        <f>SUM(F18:F32)</f>
        <v>238.52999999999997</v>
      </c>
      <c r="G33" s="25">
        <f t="shared" si="6"/>
        <v>94.82409063804414</v>
      </c>
      <c r="H33" s="26">
        <f t="shared" si="7"/>
        <v>95.21123712166775</v>
      </c>
    </row>
    <row r="34" spans="1:8" s="33" customFormat="1" ht="19.5" customHeight="1">
      <c r="A34" s="28" t="s">
        <v>4</v>
      </c>
      <c r="B34" s="29">
        <f>SUM(B7:B15,B18:B32)</f>
        <v>251.48999999999998</v>
      </c>
      <c r="C34" s="29">
        <f t="shared" si="4"/>
        <v>100</v>
      </c>
      <c r="D34" s="29">
        <f>SUM(D7:D15,D18:D32)</f>
        <v>255.37</v>
      </c>
      <c r="E34" s="29">
        <f t="shared" si="5"/>
        <v>100</v>
      </c>
      <c r="F34" s="29">
        <f>SUM(F7:F15,F18:F32)</f>
        <v>251.54999999999995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5" sqref="O275"/>
    </sheetView>
  </sheetViews>
  <sheetFormatPr defaultColWidth="11.421875" defaultRowHeight="12.75"/>
  <cols>
    <col min="12" max="12" width="8.7109375" style="0" customWidth="1"/>
    <col min="14" max="14" width="15.00390625" style="0" customWidth="1"/>
  </cols>
  <sheetData/>
  <sheetProtection password="8299" sheet="1"/>
  <printOptions horizontalCentered="1" verticalCentered="1"/>
  <pageMargins left="0.5905511811023623" right="0.5905511811023623" top="0.7874015748031497" bottom="0.7874015748031497" header="0" footer="0"/>
  <pageSetup horizontalDpi="600" verticalDpi="600" orientation="landscape" paperSize="9" scale="50" r:id="rId2"/>
  <rowBreaks count="5" manualBreakCount="5">
    <brk id="76" max="255" man="1"/>
    <brk id="114" max="255" man="1"/>
    <brk id="152" max="255" man="1"/>
    <brk id="190" max="255" man="1"/>
    <brk id="228" max="1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113</v>
      </c>
      <c r="C4" s="88"/>
      <c r="D4" s="87" t="s">
        <v>114</v>
      </c>
      <c r="E4" s="88"/>
      <c r="F4" s="87" t="s">
        <v>115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117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2.04</v>
      </c>
      <c r="C7" s="16">
        <f aca="true" t="shared" si="0" ref="C7:C16">B7/$B$34*100</f>
        <v>0.818422530690845</v>
      </c>
      <c r="D7" s="16">
        <v>2.33</v>
      </c>
      <c r="E7" s="16">
        <f aca="true" t="shared" si="1" ref="E7:E16">D7/$D$34*100</f>
        <v>0.9380409839365513</v>
      </c>
      <c r="F7" s="16">
        <v>1.59</v>
      </c>
      <c r="G7" s="16">
        <f aca="true" t="shared" si="2" ref="G7:G16">F7/$F$34*100</f>
        <v>0.630777165073194</v>
      </c>
      <c r="H7" s="17">
        <f aca="true" t="shared" si="3" ref="H7:H15">(C7+E7+G7)/3</f>
        <v>0.7957468932335301</v>
      </c>
    </row>
    <row r="8" spans="1:8" s="18" customFormat="1" ht="19.5" customHeight="1">
      <c r="A8" s="35" t="s">
        <v>6</v>
      </c>
      <c r="B8" s="19">
        <v>2.77</v>
      </c>
      <c r="C8" s="19">
        <f t="shared" si="0"/>
        <v>1.1112894166733533</v>
      </c>
      <c r="D8" s="19">
        <v>2.61</v>
      </c>
      <c r="E8" s="19">
        <f t="shared" si="1"/>
        <v>1.0507669390877248</v>
      </c>
      <c r="F8" s="19">
        <v>2.11</v>
      </c>
      <c r="G8" s="19">
        <f t="shared" si="2"/>
        <v>0.8370690681159995</v>
      </c>
      <c r="H8" s="20">
        <f t="shared" si="3"/>
        <v>0.9997084746256926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</v>
      </c>
    </row>
    <row r="10" spans="1:8" s="18" customFormat="1" ht="19.5" customHeight="1">
      <c r="A10" s="35" t="s">
        <v>2</v>
      </c>
      <c r="B10" s="19">
        <v>7.61</v>
      </c>
      <c r="C10" s="19">
        <f t="shared" si="0"/>
        <v>3.053036989488888</v>
      </c>
      <c r="D10" s="19">
        <v>7.37</v>
      </c>
      <c r="E10" s="19">
        <f t="shared" si="1"/>
        <v>2.9671081766576752</v>
      </c>
      <c r="F10" s="19">
        <v>7.84</v>
      </c>
      <c r="G10" s="19">
        <f t="shared" si="2"/>
        <v>3.1102471535684533</v>
      </c>
      <c r="H10" s="20">
        <f t="shared" si="3"/>
        <v>3.043464106571672</v>
      </c>
    </row>
    <row r="11" spans="1:8" s="18" customFormat="1" ht="19.5" customHeight="1">
      <c r="A11" s="34" t="s">
        <v>9</v>
      </c>
      <c r="B11" s="16">
        <v>4.3</v>
      </c>
      <c r="C11" s="16">
        <f t="shared" si="0"/>
        <v>1.725106314691487</v>
      </c>
      <c r="D11" s="16">
        <v>4.58</v>
      </c>
      <c r="E11" s="16">
        <f t="shared" si="1"/>
        <v>1.8438745521156246</v>
      </c>
      <c r="F11" s="16">
        <v>3.8</v>
      </c>
      <c r="G11" s="16">
        <f t="shared" si="2"/>
        <v>1.5075177530051176</v>
      </c>
      <c r="H11" s="17">
        <f t="shared" si="3"/>
        <v>1.6921662066040764</v>
      </c>
    </row>
    <row r="12" spans="1:8" s="18" customFormat="1" ht="19.5" customHeight="1">
      <c r="A12" s="35" t="s">
        <v>13</v>
      </c>
      <c r="B12" s="19">
        <v>3.89</v>
      </c>
      <c r="C12" s="19">
        <f t="shared" si="0"/>
        <v>1.560619433523229</v>
      </c>
      <c r="D12" s="19">
        <v>6</v>
      </c>
      <c r="E12" s="19">
        <f t="shared" si="1"/>
        <v>2.415556181810862</v>
      </c>
      <c r="F12" s="19">
        <v>6.5</v>
      </c>
      <c r="G12" s="19">
        <f t="shared" si="2"/>
        <v>2.5786487880350695</v>
      </c>
      <c r="H12" s="20">
        <f t="shared" si="3"/>
        <v>2.18494146778972</v>
      </c>
    </row>
    <row r="13" spans="1:8" s="18" customFormat="1" ht="19.5" customHeight="1">
      <c r="A13" s="34" t="s">
        <v>10</v>
      </c>
      <c r="B13" s="16">
        <v>0.68</v>
      </c>
      <c r="C13" s="16">
        <f t="shared" si="0"/>
        <v>0.27280751023028166</v>
      </c>
      <c r="D13" s="16">
        <v>1.44</v>
      </c>
      <c r="E13" s="16">
        <f t="shared" si="1"/>
        <v>0.5797334836346069</v>
      </c>
      <c r="F13" s="16">
        <v>1.75</v>
      </c>
      <c r="G13" s="16">
        <f t="shared" si="2"/>
        <v>0.6942515967786727</v>
      </c>
      <c r="H13" s="17">
        <f t="shared" si="3"/>
        <v>0.5155975302145204</v>
      </c>
    </row>
    <row r="14" spans="1:8" s="18" customFormat="1" ht="19.5" customHeight="1">
      <c r="A14" s="35" t="s">
        <v>11</v>
      </c>
      <c r="B14" s="19">
        <v>2.59</v>
      </c>
      <c r="C14" s="19">
        <f t="shared" si="0"/>
        <v>1.0390756639653376</v>
      </c>
      <c r="D14" s="19">
        <v>1.81</v>
      </c>
      <c r="E14" s="19">
        <f t="shared" si="1"/>
        <v>0.7286927815129433</v>
      </c>
      <c r="F14" s="19">
        <v>1.82</v>
      </c>
      <c r="G14" s="19">
        <f t="shared" si="2"/>
        <v>0.7220216606498195</v>
      </c>
      <c r="H14" s="20">
        <f t="shared" si="3"/>
        <v>0.8299300353760334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23.880000000000003</v>
      </c>
      <c r="C16" s="21">
        <f t="shared" si="0"/>
        <v>9.580357859263422</v>
      </c>
      <c r="D16" s="21">
        <f>SUM(D7:D15)</f>
        <v>26.14</v>
      </c>
      <c r="E16" s="21">
        <f t="shared" si="1"/>
        <v>10.523773098755989</v>
      </c>
      <c r="F16" s="21">
        <f>SUM(F7:F15)</f>
        <v>25.41</v>
      </c>
      <c r="G16" s="21">
        <f t="shared" si="2"/>
        <v>10.080533185226326</v>
      </c>
      <c r="H16" s="22">
        <f>(C16+E16+G16)/3</f>
        <v>10.061554714415246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42.85</v>
      </c>
      <c r="C18" s="16">
        <f aca="true" t="shared" si="4" ref="C18:C34">B18/$B$34*100</f>
        <v>17.190885019658193</v>
      </c>
      <c r="D18" s="16">
        <v>82.35</v>
      </c>
      <c r="E18" s="16">
        <f aca="true" t="shared" si="5" ref="E18:E34">D18/$D$34*100</f>
        <v>33.153508595354076</v>
      </c>
      <c r="F18" s="16">
        <v>69.18</v>
      </c>
      <c r="G18" s="16">
        <f aca="true" t="shared" si="6" ref="G18:G34">F18/$F$34*100</f>
        <v>27.44475740865633</v>
      </c>
      <c r="H18" s="17">
        <f aca="true" t="shared" si="7" ref="H18:H34">(C18+E18+G18)/3</f>
        <v>25.929717007889533</v>
      </c>
    </row>
    <row r="19" spans="1:8" s="18" customFormat="1" ht="19.5" customHeight="1">
      <c r="A19" s="35" t="s">
        <v>15</v>
      </c>
      <c r="B19" s="19">
        <v>46.87</v>
      </c>
      <c r="C19" s="19">
        <f t="shared" si="4"/>
        <v>18.803658830137206</v>
      </c>
      <c r="D19" s="19">
        <v>28.6</v>
      </c>
      <c r="E19" s="19">
        <f t="shared" si="5"/>
        <v>11.514151133298443</v>
      </c>
      <c r="F19" s="19">
        <v>24.24</v>
      </c>
      <c r="G19" s="19">
        <f t="shared" si="6"/>
        <v>9.616376403380013</v>
      </c>
      <c r="H19" s="20">
        <f t="shared" si="7"/>
        <v>13.311395455605222</v>
      </c>
    </row>
    <row r="20" spans="1:8" s="18" customFormat="1" ht="19.5" customHeight="1">
      <c r="A20" s="34" t="s">
        <v>16</v>
      </c>
      <c r="B20" s="16">
        <v>11.92</v>
      </c>
      <c r="C20" s="16">
        <f t="shared" si="4"/>
        <v>4.78215517933082</v>
      </c>
      <c r="D20" s="16">
        <v>22.24</v>
      </c>
      <c r="E20" s="16">
        <f t="shared" si="5"/>
        <v>8.953661580578927</v>
      </c>
      <c r="F20" s="16">
        <v>30.3</v>
      </c>
      <c r="G20" s="16">
        <f t="shared" si="6"/>
        <v>12.020470504225017</v>
      </c>
      <c r="H20" s="17">
        <f t="shared" si="7"/>
        <v>8.58542908804492</v>
      </c>
    </row>
    <row r="21" spans="1:8" s="18" customFormat="1" ht="19.5" customHeight="1">
      <c r="A21" s="35" t="s">
        <v>17</v>
      </c>
      <c r="B21" s="19">
        <v>9.34</v>
      </c>
      <c r="C21" s="19">
        <f t="shared" si="4"/>
        <v>3.7470913905159273</v>
      </c>
      <c r="D21" s="19">
        <v>12.7</v>
      </c>
      <c r="E21" s="19">
        <f t="shared" si="5"/>
        <v>5.112927251499657</v>
      </c>
      <c r="F21" s="19">
        <v>15.78</v>
      </c>
      <c r="G21" s="19">
        <f t="shared" si="6"/>
        <v>6.26016582695283</v>
      </c>
      <c r="H21" s="20">
        <f t="shared" si="7"/>
        <v>5.040061489656138</v>
      </c>
    </row>
    <row r="22" spans="1:8" s="18" customFormat="1" ht="19.5" customHeight="1">
      <c r="A22" s="34" t="s">
        <v>18</v>
      </c>
      <c r="B22" s="16">
        <v>0.57</v>
      </c>
      <c r="C22" s="16">
        <f t="shared" si="4"/>
        <v>0.22867688357538313</v>
      </c>
      <c r="D22" s="16">
        <v>0.98</v>
      </c>
      <c r="E22" s="16">
        <f t="shared" si="5"/>
        <v>0.39454084302910747</v>
      </c>
      <c r="F22" s="16">
        <v>0</v>
      </c>
      <c r="G22" s="16">
        <f t="shared" si="6"/>
        <v>0</v>
      </c>
      <c r="H22" s="17">
        <f t="shared" si="7"/>
        <v>0.20773924220149687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13.29</v>
      </c>
      <c r="C24" s="16">
        <f t="shared" si="4"/>
        <v>5.331782074941828</v>
      </c>
      <c r="D24" s="16">
        <v>22.37</v>
      </c>
      <c r="E24" s="16">
        <f t="shared" si="5"/>
        <v>9.00599863118483</v>
      </c>
      <c r="F24" s="16">
        <v>8.3</v>
      </c>
      <c r="G24" s="16">
        <f t="shared" si="6"/>
        <v>3.2927361447217045</v>
      </c>
      <c r="H24" s="17">
        <f t="shared" si="7"/>
        <v>5.876838950282788</v>
      </c>
    </row>
    <row r="25" spans="1:8" s="18" customFormat="1" ht="19.5" customHeight="1">
      <c r="A25" s="35" t="s">
        <v>26</v>
      </c>
      <c r="B25" s="19">
        <v>3.73</v>
      </c>
      <c r="C25" s="19">
        <f t="shared" si="4"/>
        <v>1.496429431116104</v>
      </c>
      <c r="D25" s="19">
        <v>5.11</v>
      </c>
      <c r="E25" s="19">
        <f t="shared" si="5"/>
        <v>2.0572486815089173</v>
      </c>
      <c r="F25" s="19">
        <v>11.91</v>
      </c>
      <c r="G25" s="19">
        <f t="shared" si="6"/>
        <v>4.724878010076567</v>
      </c>
      <c r="H25" s="20">
        <f t="shared" si="7"/>
        <v>2.759518707567196</v>
      </c>
    </row>
    <row r="26" spans="1:8" s="18" customFormat="1" ht="19.5" customHeight="1">
      <c r="A26" s="34" t="s">
        <v>20</v>
      </c>
      <c r="B26" s="16">
        <v>3.09</v>
      </c>
      <c r="C26" s="16">
        <f t="shared" si="4"/>
        <v>1.2396694214876036</v>
      </c>
      <c r="D26" s="16">
        <v>5.58</v>
      </c>
      <c r="E26" s="16">
        <f t="shared" si="5"/>
        <v>2.2464672490841013</v>
      </c>
      <c r="F26" s="16">
        <v>4.16</v>
      </c>
      <c r="G26" s="16">
        <f t="shared" si="6"/>
        <v>1.6503352243424447</v>
      </c>
      <c r="H26" s="17">
        <f t="shared" si="7"/>
        <v>1.7121572983047166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0</v>
      </c>
      <c r="E27" s="19">
        <f t="shared" si="5"/>
        <v>0</v>
      </c>
      <c r="F27" s="19">
        <v>0</v>
      </c>
      <c r="G27" s="19">
        <f t="shared" si="6"/>
        <v>0</v>
      </c>
      <c r="H27" s="20">
        <f t="shared" si="7"/>
        <v>0</v>
      </c>
    </row>
    <row r="28" spans="1:8" s="18" customFormat="1" ht="19.5" customHeight="1">
      <c r="A28" s="34" t="s">
        <v>21</v>
      </c>
      <c r="B28" s="16">
        <v>33</v>
      </c>
      <c r="C28" s="16">
        <f t="shared" si="4"/>
        <v>13.239187996469552</v>
      </c>
      <c r="D28" s="16">
        <v>1.65</v>
      </c>
      <c r="E28" s="16">
        <f t="shared" si="5"/>
        <v>0.664277949997987</v>
      </c>
      <c r="F28" s="16">
        <v>18.53</v>
      </c>
      <c r="G28" s="16">
        <f t="shared" si="6"/>
        <v>7.351132621890745</v>
      </c>
      <c r="H28" s="17">
        <f t="shared" si="7"/>
        <v>7.084866189452761</v>
      </c>
    </row>
    <row r="29" spans="1:8" s="18" customFormat="1" ht="19.5" customHeight="1">
      <c r="A29" s="35" t="s">
        <v>22</v>
      </c>
      <c r="B29" s="19">
        <v>0</v>
      </c>
      <c r="C29" s="19">
        <f t="shared" si="4"/>
        <v>0</v>
      </c>
      <c r="D29" s="19">
        <v>0</v>
      </c>
      <c r="E29" s="19">
        <f t="shared" si="5"/>
        <v>0</v>
      </c>
      <c r="F29" s="19">
        <v>3.59</v>
      </c>
      <c r="G29" s="19">
        <f t="shared" si="6"/>
        <v>1.424207561391677</v>
      </c>
      <c r="H29" s="20">
        <f t="shared" si="7"/>
        <v>0.47473585379722566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27.53</v>
      </c>
      <c r="C31" s="19">
        <f t="shared" si="4"/>
        <v>11.044692289175963</v>
      </c>
      <c r="D31" s="19">
        <v>5.57</v>
      </c>
      <c r="E31" s="19">
        <f t="shared" si="5"/>
        <v>2.242441322114417</v>
      </c>
      <c r="F31" s="19">
        <v>11.34</v>
      </c>
      <c r="G31" s="19">
        <f t="shared" si="6"/>
        <v>4.498750347125799</v>
      </c>
      <c r="H31" s="20">
        <f t="shared" si="7"/>
        <v>5.928627986138726</v>
      </c>
    </row>
    <row r="32" spans="1:8" s="18" customFormat="1" ht="19.5" customHeight="1">
      <c r="A32" s="34" t="s">
        <v>25</v>
      </c>
      <c r="B32" s="16">
        <v>33.19</v>
      </c>
      <c r="C32" s="16">
        <f t="shared" si="4"/>
        <v>13.315413624328013</v>
      </c>
      <c r="D32" s="16">
        <v>35.1</v>
      </c>
      <c r="E32" s="16">
        <f t="shared" si="5"/>
        <v>14.13100366359354</v>
      </c>
      <c r="F32" s="16">
        <v>29.33</v>
      </c>
      <c r="G32" s="16">
        <f t="shared" si="6"/>
        <v>11.635656762010552</v>
      </c>
      <c r="H32" s="17">
        <f t="shared" si="7"/>
        <v>13.027358016644035</v>
      </c>
    </row>
    <row r="33" spans="1:8" s="27" customFormat="1" ht="19.5" customHeight="1">
      <c r="A33" s="24"/>
      <c r="B33" s="25">
        <f>SUM(B18:B32)</f>
        <v>225.38</v>
      </c>
      <c r="C33" s="25">
        <f t="shared" si="4"/>
        <v>90.41964214073658</v>
      </c>
      <c r="D33" s="25">
        <f>SUM(D18:D32)</f>
        <v>222.25</v>
      </c>
      <c r="E33" s="25">
        <f t="shared" si="5"/>
        <v>89.476226901244</v>
      </c>
      <c r="F33" s="25">
        <f>SUM(F18:F32)</f>
        <v>226.66000000000003</v>
      </c>
      <c r="G33" s="25">
        <f t="shared" si="6"/>
        <v>89.91946681477368</v>
      </c>
      <c r="H33" s="26">
        <f t="shared" si="7"/>
        <v>89.93844528558475</v>
      </c>
    </row>
    <row r="34" spans="1:8" s="33" customFormat="1" ht="19.5" customHeight="1">
      <c r="A34" s="28" t="s">
        <v>4</v>
      </c>
      <c r="B34" s="29">
        <f>SUM(B7:B15,B18:B32)</f>
        <v>249.25999999999996</v>
      </c>
      <c r="C34" s="29">
        <f t="shared" si="4"/>
        <v>100</v>
      </c>
      <c r="D34" s="29">
        <f>SUM(D7:D15,D18:D32)</f>
        <v>248.39000000000001</v>
      </c>
      <c r="E34" s="29">
        <f t="shared" si="5"/>
        <v>100</v>
      </c>
      <c r="F34" s="29">
        <f>SUM(F7:F15,F18:F32)</f>
        <v>252.07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123</v>
      </c>
      <c r="C4" s="88"/>
      <c r="D4" s="87" t="s">
        <v>124</v>
      </c>
      <c r="E4" s="88"/>
      <c r="F4" s="87" t="s">
        <v>125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126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2.4</v>
      </c>
      <c r="C7" s="16">
        <f aca="true" t="shared" si="0" ref="C7:C16">B7/$B$34*100</f>
        <v>0.9574340766745124</v>
      </c>
      <c r="D7" s="16">
        <v>3.27</v>
      </c>
      <c r="E7" s="16">
        <f aca="true" t="shared" si="1" ref="E7:E16">D7/$D$34*100</f>
        <v>1.283007023188292</v>
      </c>
      <c r="F7" s="16">
        <v>1.84</v>
      </c>
      <c r="G7" s="16">
        <f aca="true" t="shared" si="2" ref="G7:G16">F7/$F$34*100</f>
        <v>0.7150351688493374</v>
      </c>
      <c r="H7" s="17">
        <f aca="true" t="shared" si="3" ref="H7:H16">(C7+E7+G7)/3</f>
        <v>0.9851587562373806</v>
      </c>
    </row>
    <row r="8" spans="1:8" s="18" customFormat="1" ht="19.5" customHeight="1">
      <c r="A8" s="35" t="s">
        <v>6</v>
      </c>
      <c r="B8" s="19">
        <v>3.1</v>
      </c>
      <c r="C8" s="19">
        <f t="shared" si="0"/>
        <v>1.2366856823712453</v>
      </c>
      <c r="D8" s="19">
        <v>1.26</v>
      </c>
      <c r="E8" s="19">
        <f t="shared" si="1"/>
        <v>0.4943696786597089</v>
      </c>
      <c r="F8" s="19">
        <v>1.72</v>
      </c>
      <c r="G8" s="19">
        <f t="shared" si="2"/>
        <v>0.6684024404461196</v>
      </c>
      <c r="H8" s="20">
        <f t="shared" si="3"/>
        <v>0.7998192671590246</v>
      </c>
    </row>
    <row r="9" spans="1:8" s="18" customFormat="1" ht="19.5" customHeight="1">
      <c r="A9" s="34" t="s">
        <v>1</v>
      </c>
      <c r="B9" s="16">
        <v>0.02</v>
      </c>
      <c r="C9" s="16">
        <f t="shared" si="0"/>
        <v>0.007978617305620937</v>
      </c>
      <c r="D9" s="16">
        <v>0</v>
      </c>
      <c r="E9" s="16">
        <f t="shared" si="1"/>
        <v>0</v>
      </c>
      <c r="F9" s="16">
        <v>0.04</v>
      </c>
      <c r="G9" s="16">
        <f t="shared" si="2"/>
        <v>0.015544242801072552</v>
      </c>
      <c r="H9" s="17">
        <f t="shared" si="3"/>
        <v>0.007840953368897828</v>
      </c>
    </row>
    <row r="10" spans="1:8" s="18" customFormat="1" ht="19.5" customHeight="1">
      <c r="A10" s="35" t="s">
        <v>2</v>
      </c>
      <c r="B10" s="19">
        <v>8.22</v>
      </c>
      <c r="C10" s="19">
        <f t="shared" si="0"/>
        <v>3.2792117126102056</v>
      </c>
      <c r="D10" s="19">
        <v>12.1</v>
      </c>
      <c r="E10" s="19">
        <f t="shared" si="1"/>
        <v>4.747518342684506</v>
      </c>
      <c r="F10" s="19">
        <v>6.26</v>
      </c>
      <c r="G10" s="19">
        <f t="shared" si="2"/>
        <v>2.432673998367854</v>
      </c>
      <c r="H10" s="20">
        <f t="shared" si="3"/>
        <v>3.4864680178875216</v>
      </c>
    </row>
    <row r="11" spans="1:8" s="18" customFormat="1" ht="19.5" customHeight="1">
      <c r="A11" s="34" t="s">
        <v>9</v>
      </c>
      <c r="B11" s="16">
        <v>3.98</v>
      </c>
      <c r="C11" s="16">
        <f t="shared" si="0"/>
        <v>1.5877448438185664</v>
      </c>
      <c r="D11" s="16">
        <v>5.01</v>
      </c>
      <c r="E11" s="16">
        <f t="shared" si="1"/>
        <v>1.9657080080040805</v>
      </c>
      <c r="F11" s="16">
        <v>4.18</v>
      </c>
      <c r="G11" s="16">
        <f t="shared" si="2"/>
        <v>1.6243733727120815</v>
      </c>
      <c r="H11" s="17">
        <f t="shared" si="3"/>
        <v>1.7259420748449095</v>
      </c>
    </row>
    <row r="12" spans="1:8" s="18" customFormat="1" ht="19.5" customHeight="1">
      <c r="A12" s="35" t="s">
        <v>13</v>
      </c>
      <c r="B12" s="19">
        <v>4.64</v>
      </c>
      <c r="C12" s="19">
        <f t="shared" si="0"/>
        <v>1.8510392149040573</v>
      </c>
      <c r="D12" s="19">
        <v>6.7</v>
      </c>
      <c r="E12" s="19">
        <f t="shared" si="1"/>
        <v>2.628791148428611</v>
      </c>
      <c r="F12" s="19">
        <v>3.24</v>
      </c>
      <c r="G12" s="19">
        <f t="shared" si="2"/>
        <v>1.2590836668868768</v>
      </c>
      <c r="H12" s="20">
        <f t="shared" si="3"/>
        <v>1.9129713434065152</v>
      </c>
    </row>
    <row r="13" spans="1:8" s="18" customFormat="1" ht="19.5" customHeight="1">
      <c r="A13" s="34" t="s">
        <v>10</v>
      </c>
      <c r="B13" s="16">
        <v>1.48</v>
      </c>
      <c r="C13" s="16">
        <f t="shared" si="0"/>
        <v>0.5904176806159493</v>
      </c>
      <c r="D13" s="16">
        <v>1.61</v>
      </c>
      <c r="E13" s="16">
        <f t="shared" si="1"/>
        <v>0.6316945893985169</v>
      </c>
      <c r="F13" s="16">
        <v>0.6</v>
      </c>
      <c r="G13" s="16">
        <f t="shared" si="2"/>
        <v>0.23316364201608825</v>
      </c>
      <c r="H13" s="17">
        <f t="shared" si="3"/>
        <v>0.4850919706768515</v>
      </c>
    </row>
    <row r="14" spans="1:8" s="18" customFormat="1" ht="19.5" customHeight="1">
      <c r="A14" s="35" t="s">
        <v>11</v>
      </c>
      <c r="B14" s="19">
        <v>2.48</v>
      </c>
      <c r="C14" s="19">
        <f t="shared" si="0"/>
        <v>0.9893485458969962</v>
      </c>
      <c r="D14" s="19">
        <v>1.59</v>
      </c>
      <c r="E14" s="19">
        <f t="shared" si="1"/>
        <v>0.6238474516420136</v>
      </c>
      <c r="F14" s="19">
        <v>2.16</v>
      </c>
      <c r="G14" s="19">
        <f t="shared" si="2"/>
        <v>0.8393891112579177</v>
      </c>
      <c r="H14" s="20">
        <f t="shared" si="3"/>
        <v>0.8175283695989758</v>
      </c>
    </row>
    <row r="15" spans="1:8" s="18" customFormat="1" ht="19.5" customHeight="1">
      <c r="A15" s="34" t="s">
        <v>12</v>
      </c>
      <c r="B15" s="16">
        <v>0.64</v>
      </c>
      <c r="C15" s="16">
        <f t="shared" si="0"/>
        <v>0.25531575377987</v>
      </c>
      <c r="D15" s="16">
        <v>0</v>
      </c>
      <c r="E15" s="16">
        <f t="shared" si="1"/>
        <v>0</v>
      </c>
      <c r="F15" s="16">
        <v>0.94</v>
      </c>
      <c r="G15" s="16">
        <f t="shared" si="2"/>
        <v>0.3652897058252049</v>
      </c>
      <c r="H15" s="17">
        <f t="shared" si="3"/>
        <v>0.206868486535025</v>
      </c>
    </row>
    <row r="16" spans="1:8" s="18" customFormat="1" ht="19.5" customHeight="1">
      <c r="A16" s="23"/>
      <c r="B16" s="21">
        <f>SUM(B7:B15)</f>
        <v>26.96</v>
      </c>
      <c r="C16" s="21">
        <f t="shared" si="0"/>
        <v>10.755176127977023</v>
      </c>
      <c r="D16" s="21">
        <f>SUM(D7:D15)</f>
        <v>31.54</v>
      </c>
      <c r="E16" s="21">
        <f t="shared" si="1"/>
        <v>12.374936242005727</v>
      </c>
      <c r="F16" s="21">
        <f>SUM(F7:F15)</f>
        <v>20.980000000000004</v>
      </c>
      <c r="G16" s="21">
        <f t="shared" si="2"/>
        <v>8.152955349162553</v>
      </c>
      <c r="H16" s="22">
        <f t="shared" si="3"/>
        <v>10.427689239715102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98.72</v>
      </c>
      <c r="C18" s="16">
        <f aca="true" t="shared" si="4" ref="C18:C34">B18/$B$34*100</f>
        <v>39.382455020544946</v>
      </c>
      <c r="D18" s="16">
        <v>111.97</v>
      </c>
      <c r="E18" s="16">
        <f aca="true" t="shared" si="5" ref="E18:E34">D18/$D$34*100</f>
        <v>43.93220072978381</v>
      </c>
      <c r="F18" s="16">
        <v>81.28</v>
      </c>
      <c r="G18" s="16">
        <f aca="true" t="shared" si="6" ref="G18:G34">F18/$F$34*100</f>
        <v>31.585901371779425</v>
      </c>
      <c r="H18" s="17">
        <f aca="true" t="shared" si="7" ref="H18:H34">(C18+E18+G18)/3</f>
        <v>38.300185707369394</v>
      </c>
    </row>
    <row r="19" spans="1:8" s="18" customFormat="1" ht="19.5" customHeight="1">
      <c r="A19" s="35" t="s">
        <v>15</v>
      </c>
      <c r="B19" s="19">
        <v>16.72</v>
      </c>
      <c r="C19" s="19">
        <f t="shared" si="4"/>
        <v>6.670124067499103</v>
      </c>
      <c r="D19" s="19">
        <v>4.62</v>
      </c>
      <c r="E19" s="19">
        <f t="shared" si="5"/>
        <v>1.812688821752266</v>
      </c>
      <c r="F19" s="19">
        <v>52.51</v>
      </c>
      <c r="G19" s="19">
        <f t="shared" si="6"/>
        <v>20.405704737107992</v>
      </c>
      <c r="H19" s="20">
        <f>(C19+E19+G19)/3</f>
        <v>9.62950587545312</v>
      </c>
    </row>
    <row r="20" spans="1:8" s="18" customFormat="1" ht="19.5" customHeight="1">
      <c r="A20" s="34" t="s">
        <v>16</v>
      </c>
      <c r="B20" s="16">
        <v>12.42</v>
      </c>
      <c r="C20" s="16">
        <f t="shared" si="4"/>
        <v>4.954721346790602</v>
      </c>
      <c r="D20" s="16">
        <v>20.05</v>
      </c>
      <c r="E20" s="16">
        <f t="shared" si="5"/>
        <v>7.866755600894574</v>
      </c>
      <c r="F20" s="16">
        <v>29.96</v>
      </c>
      <c r="G20" s="16">
        <f t="shared" si="6"/>
        <v>11.64263785800334</v>
      </c>
      <c r="H20" s="17">
        <f t="shared" si="7"/>
        <v>8.154704935229505</v>
      </c>
    </row>
    <row r="21" spans="1:8" s="18" customFormat="1" ht="19.5" customHeight="1">
      <c r="A21" s="35" t="s">
        <v>17</v>
      </c>
      <c r="B21" s="19">
        <v>10.62</v>
      </c>
      <c r="C21" s="19">
        <f t="shared" si="4"/>
        <v>4.236645789284718</v>
      </c>
      <c r="D21" s="19">
        <v>8.07</v>
      </c>
      <c r="E21" s="19">
        <f t="shared" si="5"/>
        <v>3.166320084749088</v>
      </c>
      <c r="F21" s="19">
        <v>6.46</v>
      </c>
      <c r="G21" s="19">
        <f t="shared" si="6"/>
        <v>2.5103952123732167</v>
      </c>
      <c r="H21" s="20">
        <f t="shared" si="7"/>
        <v>3.3044536954690074</v>
      </c>
    </row>
    <row r="22" spans="1:8" s="18" customFormat="1" ht="19.5" customHeight="1">
      <c r="A22" s="34" t="s">
        <v>18</v>
      </c>
      <c r="B22" s="16">
        <v>4.38</v>
      </c>
      <c r="C22" s="16">
        <f t="shared" si="4"/>
        <v>1.7473171899309852</v>
      </c>
      <c r="D22" s="16">
        <v>0.75</v>
      </c>
      <c r="E22" s="16">
        <f t="shared" si="5"/>
        <v>0.2942676658688743</v>
      </c>
      <c r="F22" s="16">
        <v>3.9</v>
      </c>
      <c r="G22" s="16">
        <f t="shared" si="6"/>
        <v>1.5155636731045736</v>
      </c>
      <c r="H22" s="17">
        <f t="shared" si="7"/>
        <v>1.1857161763014779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10.53</v>
      </c>
      <c r="C24" s="16">
        <f t="shared" si="4"/>
        <v>4.200742011409423</v>
      </c>
      <c r="D24" s="16">
        <v>6.98</v>
      </c>
      <c r="E24" s="16">
        <f t="shared" si="5"/>
        <v>2.7386510770196573</v>
      </c>
      <c r="F24" s="16">
        <v>11.01</v>
      </c>
      <c r="G24" s="16">
        <f t="shared" si="6"/>
        <v>4.278552830995219</v>
      </c>
      <c r="H24" s="17">
        <f t="shared" si="7"/>
        <v>3.7393153064747664</v>
      </c>
    </row>
    <row r="25" spans="1:8" s="18" customFormat="1" ht="19.5" customHeight="1">
      <c r="A25" s="35" t="s">
        <v>26</v>
      </c>
      <c r="B25" s="19">
        <v>3.05</v>
      </c>
      <c r="C25" s="19">
        <f t="shared" si="4"/>
        <v>1.216739139107193</v>
      </c>
      <c r="D25" s="19">
        <v>1.96</v>
      </c>
      <c r="E25" s="19">
        <f t="shared" si="5"/>
        <v>0.7690195001373249</v>
      </c>
      <c r="F25" s="19">
        <v>2.8</v>
      </c>
      <c r="G25" s="19">
        <f t="shared" si="6"/>
        <v>1.0880969960750786</v>
      </c>
      <c r="H25" s="20">
        <f t="shared" si="7"/>
        <v>1.0246185451065322</v>
      </c>
    </row>
    <row r="26" spans="1:8" s="18" customFormat="1" ht="19.5" customHeight="1">
      <c r="A26" s="34" t="s">
        <v>20</v>
      </c>
      <c r="B26" s="16">
        <v>6.54</v>
      </c>
      <c r="C26" s="16">
        <f t="shared" si="4"/>
        <v>2.6090078589380465</v>
      </c>
      <c r="D26" s="16">
        <v>4.07</v>
      </c>
      <c r="E26" s="16">
        <f t="shared" si="5"/>
        <v>1.5968925334484247</v>
      </c>
      <c r="F26" s="16">
        <v>3.64</v>
      </c>
      <c r="G26" s="16">
        <f t="shared" si="6"/>
        <v>1.4145260948976022</v>
      </c>
      <c r="H26" s="17">
        <f t="shared" si="7"/>
        <v>1.873475495761358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0</v>
      </c>
      <c r="E27" s="19">
        <f t="shared" si="5"/>
        <v>0</v>
      </c>
      <c r="F27" s="19">
        <v>0</v>
      </c>
      <c r="G27" s="19">
        <f t="shared" si="6"/>
        <v>0</v>
      </c>
      <c r="H27" s="20">
        <f t="shared" si="7"/>
        <v>0</v>
      </c>
    </row>
    <row r="28" spans="1:8" s="18" customFormat="1" ht="19.5" customHeight="1">
      <c r="A28" s="34" t="s">
        <v>21</v>
      </c>
      <c r="B28" s="16">
        <v>2.42</v>
      </c>
      <c r="C28" s="16">
        <f t="shared" si="4"/>
        <v>0.9654126939801333</v>
      </c>
      <c r="D28" s="16">
        <v>2.69</v>
      </c>
      <c r="E28" s="16">
        <f t="shared" si="5"/>
        <v>1.0554400282496958</v>
      </c>
      <c r="F28" s="16">
        <v>0</v>
      </c>
      <c r="G28" s="16">
        <f t="shared" si="6"/>
        <v>0</v>
      </c>
      <c r="H28" s="17">
        <f t="shared" si="7"/>
        <v>0.6736175740766098</v>
      </c>
    </row>
    <row r="29" spans="1:8" s="18" customFormat="1" ht="19.5" customHeight="1">
      <c r="A29" s="35" t="s">
        <v>22</v>
      </c>
      <c r="B29" s="19">
        <v>0.42</v>
      </c>
      <c r="C29" s="19">
        <f t="shared" si="4"/>
        <v>0.16755096341803968</v>
      </c>
      <c r="D29" s="19">
        <v>0</v>
      </c>
      <c r="E29" s="19">
        <f t="shared" si="5"/>
        <v>0</v>
      </c>
      <c r="F29" s="19">
        <v>0.54</v>
      </c>
      <c r="G29" s="19">
        <f t="shared" si="6"/>
        <v>0.20984727781447943</v>
      </c>
      <c r="H29" s="20">
        <f t="shared" si="7"/>
        <v>0.12579941374417303</v>
      </c>
    </row>
    <row r="30" spans="1:8" s="18" customFormat="1" ht="19.5" customHeight="1">
      <c r="A30" s="34" t="s">
        <v>23</v>
      </c>
      <c r="B30" s="16">
        <v>0.08</v>
      </c>
      <c r="C30" s="16">
        <f t="shared" si="4"/>
        <v>0.03191446922248375</v>
      </c>
      <c r="D30" s="16">
        <v>0.16</v>
      </c>
      <c r="E30" s="16">
        <f t="shared" si="5"/>
        <v>0.06277710205202652</v>
      </c>
      <c r="F30" s="16">
        <v>0.08</v>
      </c>
      <c r="G30" s="16">
        <f t="shared" si="6"/>
        <v>0.031088485602145104</v>
      </c>
      <c r="H30" s="17">
        <f t="shared" si="7"/>
        <v>0.041926685625551796</v>
      </c>
    </row>
    <row r="31" spans="1:8" s="18" customFormat="1" ht="19.5" customHeight="1">
      <c r="A31" s="35" t="s">
        <v>24</v>
      </c>
      <c r="B31" s="19">
        <v>3.26</v>
      </c>
      <c r="C31" s="19">
        <f t="shared" si="4"/>
        <v>1.3005146208162126</v>
      </c>
      <c r="D31" s="19">
        <v>0.12</v>
      </c>
      <c r="E31" s="19">
        <f t="shared" si="5"/>
        <v>0.04708282653901989</v>
      </c>
      <c r="F31" s="19">
        <v>1.36</v>
      </c>
      <c r="G31" s="19">
        <f t="shared" si="6"/>
        <v>0.5285042552364667</v>
      </c>
      <c r="H31" s="20">
        <f t="shared" si="7"/>
        <v>0.6253672341972331</v>
      </c>
    </row>
    <row r="32" spans="1:8" s="18" customFormat="1" ht="19.5" customHeight="1">
      <c r="A32" s="34" t="s">
        <v>25</v>
      </c>
      <c r="B32" s="16">
        <v>54.55</v>
      </c>
      <c r="C32" s="16">
        <f t="shared" si="4"/>
        <v>21.761678701081106</v>
      </c>
      <c r="D32" s="16">
        <v>61.89</v>
      </c>
      <c r="E32" s="16">
        <f t="shared" si="5"/>
        <v>24.28296778749951</v>
      </c>
      <c r="F32" s="16">
        <v>42.81</v>
      </c>
      <c r="G32" s="16">
        <f t="shared" si="6"/>
        <v>16.636225857847897</v>
      </c>
      <c r="H32" s="17">
        <f t="shared" si="7"/>
        <v>20.893624115476168</v>
      </c>
    </row>
    <row r="33" spans="1:8" s="27" customFormat="1" ht="19.5" customHeight="1">
      <c r="A33" s="24"/>
      <c r="B33" s="25">
        <f>SUM(B18:B32)</f>
        <v>223.70999999999998</v>
      </c>
      <c r="C33" s="25">
        <f t="shared" si="4"/>
        <v>89.24482387202298</v>
      </c>
      <c r="D33" s="25">
        <f>SUM(D18:D32)</f>
        <v>223.32999999999998</v>
      </c>
      <c r="E33" s="25">
        <f t="shared" si="5"/>
        <v>87.62506375799425</v>
      </c>
      <c r="F33" s="25">
        <f>SUM(F18:F32)</f>
        <v>236.35000000000002</v>
      </c>
      <c r="G33" s="25">
        <f t="shared" si="6"/>
        <v>91.84704465083743</v>
      </c>
      <c r="H33" s="26">
        <f t="shared" si="7"/>
        <v>89.57231076028488</v>
      </c>
    </row>
    <row r="34" spans="1:8" s="33" customFormat="1" ht="19.5" customHeight="1">
      <c r="A34" s="28" t="s">
        <v>4</v>
      </c>
      <c r="B34" s="29">
        <f>SUM(B7:B15,B18:B32)</f>
        <v>250.66999999999996</v>
      </c>
      <c r="C34" s="29">
        <f t="shared" si="4"/>
        <v>100</v>
      </c>
      <c r="D34" s="29">
        <f>SUM(D7:D15,D18:D32)</f>
        <v>254.87</v>
      </c>
      <c r="E34" s="29">
        <f t="shared" si="5"/>
        <v>100</v>
      </c>
      <c r="F34" s="29">
        <f>SUM(F7:F15,F18:F32)</f>
        <v>257.33000000000004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128</v>
      </c>
      <c r="C4" s="88"/>
      <c r="D4" s="87" t="s">
        <v>129</v>
      </c>
      <c r="E4" s="88"/>
      <c r="F4" s="87" t="s">
        <v>130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131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1.7</v>
      </c>
      <c r="C7" s="16">
        <f aca="true" t="shared" si="0" ref="C7:C16">B7/$B$34*100</f>
        <v>0.6791035832700834</v>
      </c>
      <c r="D7" s="16">
        <v>5.51</v>
      </c>
      <c r="E7" s="16">
        <f aca="true" t="shared" si="1" ref="E7:E16">D7/$D$34*100</f>
        <v>2.2109867180289715</v>
      </c>
      <c r="F7" s="16">
        <v>2.86</v>
      </c>
      <c r="G7" s="16">
        <f aca="true" t="shared" si="2" ref="G7:G16">F7/$F$34*100</f>
        <v>1.1306582328523422</v>
      </c>
      <c r="H7" s="17">
        <f aca="true" t="shared" si="3" ref="H7:H16">(C7+E7+G7)/3</f>
        <v>1.340249511383799</v>
      </c>
    </row>
    <row r="8" spans="1:8" s="18" customFormat="1" ht="19.5" customHeight="1">
      <c r="A8" s="35" t="s">
        <v>6</v>
      </c>
      <c r="B8" s="19">
        <v>1.34</v>
      </c>
      <c r="C8" s="19">
        <f t="shared" si="0"/>
        <v>0.5352934126952422</v>
      </c>
      <c r="D8" s="19">
        <v>4</v>
      </c>
      <c r="E8" s="19">
        <f t="shared" si="1"/>
        <v>1.6050720276072392</v>
      </c>
      <c r="F8" s="19">
        <v>1.56</v>
      </c>
      <c r="G8" s="19">
        <f t="shared" si="2"/>
        <v>0.6167226724649141</v>
      </c>
      <c r="H8" s="20">
        <f t="shared" si="3"/>
        <v>0.9190293709224653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</v>
      </c>
    </row>
    <row r="10" spans="1:8" s="18" customFormat="1" ht="19.5" customHeight="1">
      <c r="A10" s="35" t="s">
        <v>2</v>
      </c>
      <c r="B10" s="19">
        <v>3.26</v>
      </c>
      <c r="C10" s="19">
        <f t="shared" si="0"/>
        <v>1.302280989094395</v>
      </c>
      <c r="D10" s="19">
        <v>7.68</v>
      </c>
      <c r="E10" s="19">
        <f t="shared" si="1"/>
        <v>3.0817382930058987</v>
      </c>
      <c r="F10" s="19">
        <v>8.6</v>
      </c>
      <c r="G10" s="19">
        <f t="shared" si="2"/>
        <v>3.399881399486065</v>
      </c>
      <c r="H10" s="20">
        <f t="shared" si="3"/>
        <v>2.594633560528786</v>
      </c>
    </row>
    <row r="11" spans="1:8" s="18" customFormat="1" ht="19.5" customHeight="1">
      <c r="A11" s="34" t="s">
        <v>9</v>
      </c>
      <c r="B11" s="16">
        <v>5.22</v>
      </c>
      <c r="C11" s="16">
        <f t="shared" si="0"/>
        <v>2.085247473335197</v>
      </c>
      <c r="D11" s="16">
        <v>5.31</v>
      </c>
      <c r="E11" s="16">
        <f t="shared" si="1"/>
        <v>2.1307331166486096</v>
      </c>
      <c r="F11" s="16">
        <v>10.01</v>
      </c>
      <c r="G11" s="16">
        <f t="shared" si="2"/>
        <v>3.9573038149831987</v>
      </c>
      <c r="H11" s="17">
        <f t="shared" si="3"/>
        <v>2.7244281349890023</v>
      </c>
    </row>
    <row r="12" spans="1:8" s="18" customFormat="1" ht="19.5" customHeight="1">
      <c r="A12" s="35" t="s">
        <v>13</v>
      </c>
      <c r="B12" s="19">
        <v>5.32</v>
      </c>
      <c r="C12" s="19">
        <f t="shared" si="0"/>
        <v>2.12519474293932</v>
      </c>
      <c r="D12" s="19">
        <v>5.29</v>
      </c>
      <c r="E12" s="19">
        <f t="shared" si="1"/>
        <v>2.122707756510574</v>
      </c>
      <c r="F12" s="19">
        <v>5.81</v>
      </c>
      <c r="G12" s="19">
        <f t="shared" si="2"/>
        <v>2.2968966198853527</v>
      </c>
      <c r="H12" s="20">
        <f t="shared" si="3"/>
        <v>2.1815997064450823</v>
      </c>
    </row>
    <row r="13" spans="1:8" s="18" customFormat="1" ht="19.5" customHeight="1">
      <c r="A13" s="34" t="s">
        <v>10</v>
      </c>
      <c r="B13" s="16">
        <v>1.05</v>
      </c>
      <c r="C13" s="16">
        <f t="shared" si="0"/>
        <v>0.41944633084328686</v>
      </c>
      <c r="D13" s="16">
        <v>1.56</v>
      </c>
      <c r="E13" s="16">
        <f t="shared" si="1"/>
        <v>0.6259780907668233</v>
      </c>
      <c r="F13" s="16">
        <v>2</v>
      </c>
      <c r="G13" s="16">
        <f t="shared" si="2"/>
        <v>0.790670092903736</v>
      </c>
      <c r="H13" s="17">
        <f t="shared" si="3"/>
        <v>0.6120315048379487</v>
      </c>
    </row>
    <row r="14" spans="1:8" s="18" customFormat="1" ht="19.5" customHeight="1">
      <c r="A14" s="35" t="s">
        <v>11</v>
      </c>
      <c r="B14" s="19">
        <v>1.8</v>
      </c>
      <c r="C14" s="19">
        <f t="shared" si="0"/>
        <v>0.719050852874206</v>
      </c>
      <c r="D14" s="19">
        <v>4.66</v>
      </c>
      <c r="E14" s="19">
        <f t="shared" si="1"/>
        <v>1.8699089121624335</v>
      </c>
      <c r="F14" s="19">
        <v>5.92</v>
      </c>
      <c r="G14" s="19">
        <f t="shared" si="2"/>
        <v>2.340383474995058</v>
      </c>
      <c r="H14" s="20">
        <f t="shared" si="3"/>
        <v>1.643114413343899</v>
      </c>
    </row>
    <row r="15" spans="1:8" s="18" customFormat="1" ht="19.5" customHeight="1">
      <c r="A15" s="34" t="s">
        <v>12</v>
      </c>
      <c r="B15" s="16">
        <v>2.58</v>
      </c>
      <c r="C15" s="16">
        <f t="shared" si="0"/>
        <v>1.030639555786362</v>
      </c>
      <c r="D15" s="16">
        <v>1.39</v>
      </c>
      <c r="E15" s="16">
        <f t="shared" si="1"/>
        <v>0.5577625295935155</v>
      </c>
      <c r="F15" s="16">
        <v>0.75</v>
      </c>
      <c r="G15" s="16">
        <f t="shared" si="2"/>
        <v>0.296501284838901</v>
      </c>
      <c r="H15" s="17">
        <f t="shared" si="3"/>
        <v>0.6283011234062594</v>
      </c>
    </row>
    <row r="16" spans="1:8" s="18" customFormat="1" ht="19.5" customHeight="1">
      <c r="A16" s="23"/>
      <c r="B16" s="21">
        <f>SUM(B7:B15)</f>
        <v>22.270000000000003</v>
      </c>
      <c r="C16" s="21">
        <f t="shared" si="0"/>
        <v>8.896256940838093</v>
      </c>
      <c r="D16" s="21">
        <f>SUM(D7:D15)</f>
        <v>35.39999999999999</v>
      </c>
      <c r="E16" s="21">
        <f t="shared" si="1"/>
        <v>14.204887444324063</v>
      </c>
      <c r="F16" s="21">
        <f>SUM(F7:F15)</f>
        <v>37.51</v>
      </c>
      <c r="G16" s="21">
        <f t="shared" si="2"/>
        <v>14.829017592409565</v>
      </c>
      <c r="H16" s="22">
        <f t="shared" si="3"/>
        <v>12.64338732585724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50.84</v>
      </c>
      <c r="C18" s="16">
        <f aca="true" t="shared" si="4" ref="C18:C34">B18/$B$34*100</f>
        <v>20.309191866735908</v>
      </c>
      <c r="D18" s="16">
        <v>73.93</v>
      </c>
      <c r="E18" s="16">
        <f aca="true" t="shared" si="5" ref="E18:E34">D18/$D$34*100</f>
        <v>29.6657437502508</v>
      </c>
      <c r="F18" s="16">
        <v>70.72</v>
      </c>
      <c r="G18" s="16">
        <f aca="true" t="shared" si="6" ref="G18:G34">F18/$F$34*100</f>
        <v>27.958094485076103</v>
      </c>
      <c r="H18" s="17">
        <f aca="true" t="shared" si="7" ref="H18:H34">(C18+E18+G18)/3</f>
        <v>25.977676700687606</v>
      </c>
    </row>
    <row r="19" spans="1:8" s="18" customFormat="1" ht="19.5" customHeight="1">
      <c r="A19" s="35" t="s">
        <v>15</v>
      </c>
      <c r="B19" s="19">
        <v>79.92</v>
      </c>
      <c r="C19" s="19">
        <f t="shared" si="4"/>
        <v>31.92585786761474</v>
      </c>
      <c r="D19" s="19">
        <v>42.82</v>
      </c>
      <c r="E19" s="19">
        <f t="shared" si="5"/>
        <v>17.18229605553549</v>
      </c>
      <c r="F19" s="19">
        <v>41.69</v>
      </c>
      <c r="G19" s="19">
        <f t="shared" si="6"/>
        <v>16.481518086578376</v>
      </c>
      <c r="H19" s="20">
        <f t="shared" si="7"/>
        <v>21.863224003242873</v>
      </c>
    </row>
    <row r="20" spans="1:8" s="18" customFormat="1" ht="19.5" customHeight="1">
      <c r="A20" s="34" t="s">
        <v>16</v>
      </c>
      <c r="B20" s="16">
        <v>16.62</v>
      </c>
      <c r="C20" s="16">
        <f t="shared" si="4"/>
        <v>6.639236208205168</v>
      </c>
      <c r="D20" s="16">
        <v>12.29</v>
      </c>
      <c r="E20" s="16">
        <f t="shared" si="5"/>
        <v>4.931583804823241</v>
      </c>
      <c r="F20" s="16">
        <v>23.83</v>
      </c>
      <c r="G20" s="16">
        <f t="shared" si="6"/>
        <v>9.420834156948013</v>
      </c>
      <c r="H20" s="17">
        <f t="shared" si="7"/>
        <v>6.997218056658807</v>
      </c>
    </row>
    <row r="21" spans="1:8" s="18" customFormat="1" ht="19.5" customHeight="1">
      <c r="A21" s="35" t="s">
        <v>17</v>
      </c>
      <c r="B21" s="19">
        <v>15.96</v>
      </c>
      <c r="C21" s="19">
        <f t="shared" si="4"/>
        <v>6.37558422881796</v>
      </c>
      <c r="D21" s="19">
        <v>4.24</v>
      </c>
      <c r="E21" s="19">
        <f t="shared" si="5"/>
        <v>1.7013763492636735</v>
      </c>
      <c r="F21" s="19">
        <v>4.6</v>
      </c>
      <c r="G21" s="19">
        <f t="shared" si="6"/>
        <v>1.8185412136785923</v>
      </c>
      <c r="H21" s="20">
        <f t="shared" si="7"/>
        <v>3.2985005972534087</v>
      </c>
    </row>
    <row r="22" spans="1:8" s="18" customFormat="1" ht="19.5" customHeight="1">
      <c r="A22" s="34" t="s">
        <v>18</v>
      </c>
      <c r="B22" s="16">
        <v>5.68</v>
      </c>
      <c r="C22" s="16">
        <f t="shared" si="4"/>
        <v>2.2690049135141606</v>
      </c>
      <c r="D22" s="16">
        <v>0</v>
      </c>
      <c r="E22" s="16">
        <f t="shared" si="5"/>
        <v>0</v>
      </c>
      <c r="F22" s="16">
        <v>0</v>
      </c>
      <c r="G22" s="16">
        <f t="shared" si="6"/>
        <v>0</v>
      </c>
      <c r="H22" s="17">
        <f t="shared" si="7"/>
        <v>0.7563349711713868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0.7</v>
      </c>
      <c r="G23" s="19">
        <f t="shared" si="6"/>
        <v>0.2767345325163076</v>
      </c>
      <c r="H23" s="20">
        <f t="shared" si="7"/>
        <v>0.09224484417210253</v>
      </c>
    </row>
    <row r="24" spans="1:8" s="18" customFormat="1" ht="19.5" customHeight="1">
      <c r="A24" s="34" t="s">
        <v>19</v>
      </c>
      <c r="B24" s="16">
        <v>5.84</v>
      </c>
      <c r="C24" s="16">
        <f t="shared" si="4"/>
        <v>2.332920544880757</v>
      </c>
      <c r="D24" s="16">
        <v>8.93</v>
      </c>
      <c r="E24" s="16">
        <f t="shared" si="5"/>
        <v>3.5833233016331607</v>
      </c>
      <c r="F24" s="16">
        <v>10.91</v>
      </c>
      <c r="G24" s="16">
        <f t="shared" si="6"/>
        <v>4.31310535678988</v>
      </c>
      <c r="H24" s="17">
        <f t="shared" si="7"/>
        <v>3.4097830677679326</v>
      </c>
    </row>
    <row r="25" spans="1:8" s="18" customFormat="1" ht="19.5" customHeight="1">
      <c r="A25" s="35" t="s">
        <v>26</v>
      </c>
      <c r="B25" s="19">
        <v>9.86</v>
      </c>
      <c r="C25" s="19">
        <f t="shared" si="4"/>
        <v>3.9388007829664833</v>
      </c>
      <c r="D25" s="19">
        <v>15.89</v>
      </c>
      <c r="E25" s="19">
        <f t="shared" si="5"/>
        <v>6.376148629669758</v>
      </c>
      <c r="F25" s="19">
        <v>6.29</v>
      </c>
      <c r="G25" s="19">
        <f t="shared" si="6"/>
        <v>2.4866574421822496</v>
      </c>
      <c r="H25" s="20">
        <f t="shared" si="7"/>
        <v>4.267202284939497</v>
      </c>
    </row>
    <row r="26" spans="1:8" s="18" customFormat="1" ht="19.5" customHeight="1">
      <c r="A26" s="34" t="s">
        <v>20</v>
      </c>
      <c r="B26" s="16">
        <v>3.34</v>
      </c>
      <c r="C26" s="16">
        <f t="shared" si="4"/>
        <v>1.3342388047776932</v>
      </c>
      <c r="D26" s="16">
        <v>4.17</v>
      </c>
      <c r="E26" s="16">
        <f t="shared" si="5"/>
        <v>1.6732875887805465</v>
      </c>
      <c r="F26" s="16">
        <v>2.3</v>
      </c>
      <c r="G26" s="16">
        <f t="shared" si="6"/>
        <v>0.9092706068392962</v>
      </c>
      <c r="H26" s="17">
        <f t="shared" si="7"/>
        <v>1.305599000132512</v>
      </c>
    </row>
    <row r="27" spans="1:8" s="18" customFormat="1" ht="19.5" customHeight="1">
      <c r="A27" s="35" t="s">
        <v>3</v>
      </c>
      <c r="B27" s="19">
        <v>3.92</v>
      </c>
      <c r="C27" s="19">
        <f t="shared" si="4"/>
        <v>1.5659329684816041</v>
      </c>
      <c r="D27" s="19">
        <v>6.34</v>
      </c>
      <c r="E27" s="19">
        <f t="shared" si="5"/>
        <v>2.544039163757474</v>
      </c>
      <c r="F27" s="19">
        <v>0</v>
      </c>
      <c r="G27" s="19">
        <f t="shared" si="6"/>
        <v>0</v>
      </c>
      <c r="H27" s="20">
        <f t="shared" si="7"/>
        <v>1.3699907107463594</v>
      </c>
    </row>
    <row r="28" spans="1:8" s="18" customFormat="1" ht="19.5" customHeight="1">
      <c r="A28" s="34" t="s">
        <v>21</v>
      </c>
      <c r="B28" s="16">
        <v>0</v>
      </c>
      <c r="C28" s="16">
        <f t="shared" si="4"/>
        <v>0</v>
      </c>
      <c r="D28" s="16">
        <v>0</v>
      </c>
      <c r="E28" s="16">
        <f t="shared" si="5"/>
        <v>0</v>
      </c>
      <c r="F28" s="16">
        <v>15.21</v>
      </c>
      <c r="G28" s="16">
        <f t="shared" si="6"/>
        <v>6.013046056532912</v>
      </c>
      <c r="H28" s="17">
        <f t="shared" si="7"/>
        <v>2.0043486855109705</v>
      </c>
    </row>
    <row r="29" spans="1:8" s="18" customFormat="1" ht="19.5" customHeight="1">
      <c r="A29" s="35" t="s">
        <v>22</v>
      </c>
      <c r="B29" s="19">
        <v>2.76</v>
      </c>
      <c r="C29" s="19">
        <f t="shared" si="4"/>
        <v>1.1025446410737823</v>
      </c>
      <c r="D29" s="19">
        <v>0.92</v>
      </c>
      <c r="E29" s="19">
        <f t="shared" si="5"/>
        <v>0.369166566349665</v>
      </c>
      <c r="F29" s="19">
        <v>0</v>
      </c>
      <c r="G29" s="19">
        <f t="shared" si="6"/>
        <v>0</v>
      </c>
      <c r="H29" s="20">
        <f t="shared" si="7"/>
        <v>0.4905704024744824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0.46</v>
      </c>
      <c r="C31" s="19">
        <f t="shared" si="4"/>
        <v>0.18375744017896373</v>
      </c>
      <c r="D31" s="19">
        <v>0</v>
      </c>
      <c r="E31" s="19">
        <f t="shared" si="5"/>
        <v>0</v>
      </c>
      <c r="F31" s="19">
        <v>0</v>
      </c>
      <c r="G31" s="19">
        <f t="shared" si="6"/>
        <v>0</v>
      </c>
      <c r="H31" s="20">
        <f t="shared" si="7"/>
        <v>0.06125248005965458</v>
      </c>
    </row>
    <row r="32" spans="1:8" s="18" customFormat="1" ht="19.5" customHeight="1">
      <c r="A32" s="34" t="s">
        <v>25</v>
      </c>
      <c r="B32" s="16">
        <v>32.86</v>
      </c>
      <c r="C32" s="16">
        <f t="shared" si="4"/>
        <v>13.12667279191467</v>
      </c>
      <c r="D32" s="16">
        <v>44.28</v>
      </c>
      <c r="E32" s="16">
        <f t="shared" si="5"/>
        <v>17.768147345612135</v>
      </c>
      <c r="F32" s="16">
        <v>39.19</v>
      </c>
      <c r="G32" s="16">
        <f t="shared" si="6"/>
        <v>15.493180470448706</v>
      </c>
      <c r="H32" s="17">
        <f t="shared" si="7"/>
        <v>15.46266686932517</v>
      </c>
    </row>
    <row r="33" spans="1:8" s="27" customFormat="1" ht="19.5" customHeight="1">
      <c r="A33" s="24"/>
      <c r="B33" s="25">
        <f>SUM(B18:B32)</f>
        <v>228.06</v>
      </c>
      <c r="C33" s="25">
        <f t="shared" si="4"/>
        <v>91.10374305916189</v>
      </c>
      <c r="D33" s="25">
        <f>SUM(D18:D32)</f>
        <v>213.81</v>
      </c>
      <c r="E33" s="25">
        <f t="shared" si="5"/>
        <v>85.79511255567594</v>
      </c>
      <c r="F33" s="25">
        <f>SUM(F18:F32)</f>
        <v>215.44</v>
      </c>
      <c r="G33" s="25">
        <f t="shared" si="6"/>
        <v>85.17098240759043</v>
      </c>
      <c r="H33" s="26">
        <f t="shared" si="7"/>
        <v>87.35661267414275</v>
      </c>
    </row>
    <row r="34" spans="1:8" s="33" customFormat="1" ht="19.5" customHeight="1">
      <c r="A34" s="28" t="s">
        <v>4</v>
      </c>
      <c r="B34" s="29">
        <f>SUM(B7:B15,B18:B32)</f>
        <v>250.33000000000004</v>
      </c>
      <c r="C34" s="29">
        <f t="shared" si="4"/>
        <v>100</v>
      </c>
      <c r="D34" s="29">
        <f>SUM(D7:D15,D18:D32)</f>
        <v>249.20999999999998</v>
      </c>
      <c r="E34" s="29">
        <f t="shared" si="5"/>
        <v>100</v>
      </c>
      <c r="F34" s="29">
        <f>SUM(F7:F15,F18:F32)</f>
        <v>252.95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134</v>
      </c>
      <c r="C4" s="88"/>
      <c r="D4" s="87" t="s">
        <v>135</v>
      </c>
      <c r="E4" s="88"/>
      <c r="F4" s="87" t="s">
        <v>133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136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4.18</v>
      </c>
      <c r="C7" s="16">
        <f aca="true" t="shared" si="0" ref="C7:C16">B7/$B$34*100</f>
        <v>1.6623583217339428</v>
      </c>
      <c r="D7" s="16">
        <v>4.1</v>
      </c>
      <c r="E7" s="16">
        <f aca="true" t="shared" si="1" ref="E7:E16">D7/$D$34*100</f>
        <v>1.633726490277335</v>
      </c>
      <c r="F7" s="16">
        <v>3.28</v>
      </c>
      <c r="G7" s="16">
        <f aca="true" t="shared" si="2" ref="G7:G16">F7/$F$34*100</f>
        <v>1.3041749502982107</v>
      </c>
      <c r="H7" s="17">
        <f aca="true" t="shared" si="3" ref="H7:H16">(C7+E7+G7)/3</f>
        <v>1.5334199207698296</v>
      </c>
    </row>
    <row r="8" spans="1:8" s="18" customFormat="1" ht="19.5" customHeight="1">
      <c r="A8" s="35" t="s">
        <v>6</v>
      </c>
      <c r="B8" s="19">
        <v>2.86</v>
      </c>
      <c r="C8" s="19">
        <f t="shared" si="0"/>
        <v>1.1374030622390137</v>
      </c>
      <c r="D8" s="19">
        <v>3.84</v>
      </c>
      <c r="E8" s="19">
        <f t="shared" si="1"/>
        <v>1.5301243226012113</v>
      </c>
      <c r="F8" s="19">
        <v>0.95</v>
      </c>
      <c r="G8" s="19">
        <f t="shared" si="2"/>
        <v>0.37773359840954274</v>
      </c>
      <c r="H8" s="20">
        <f t="shared" si="3"/>
        <v>1.0150869944165894</v>
      </c>
    </row>
    <row r="9" spans="1:8" s="18" customFormat="1" ht="19.5" customHeight="1">
      <c r="A9" s="34" t="s">
        <v>1</v>
      </c>
      <c r="B9" s="16">
        <v>0.04</v>
      </c>
      <c r="C9" s="16">
        <f t="shared" si="0"/>
        <v>0.015907735136209984</v>
      </c>
      <c r="D9" s="16">
        <v>0</v>
      </c>
      <c r="E9" s="16">
        <f t="shared" si="1"/>
        <v>0</v>
      </c>
      <c r="F9" s="16">
        <v>0.08</v>
      </c>
      <c r="G9" s="16">
        <f t="shared" si="2"/>
        <v>0.03180914512922465</v>
      </c>
      <c r="H9" s="17">
        <f t="shared" si="3"/>
        <v>0.01590562675514488</v>
      </c>
    </row>
    <row r="10" spans="1:8" s="18" customFormat="1" ht="19.5" customHeight="1">
      <c r="A10" s="35" t="s">
        <v>2</v>
      </c>
      <c r="B10" s="19">
        <v>7.18</v>
      </c>
      <c r="C10" s="19">
        <f t="shared" si="0"/>
        <v>2.8554384569496913</v>
      </c>
      <c r="D10" s="19">
        <v>8.69</v>
      </c>
      <c r="E10" s="19">
        <f t="shared" si="1"/>
        <v>3.4627032196365954</v>
      </c>
      <c r="F10" s="19">
        <v>7.42</v>
      </c>
      <c r="G10" s="19">
        <f t="shared" si="2"/>
        <v>2.9502982107355864</v>
      </c>
      <c r="H10" s="20">
        <f t="shared" si="3"/>
        <v>3.089479962440624</v>
      </c>
    </row>
    <row r="11" spans="1:8" s="18" customFormat="1" ht="19.5" customHeight="1">
      <c r="A11" s="34" t="s">
        <v>9</v>
      </c>
      <c r="B11" s="16">
        <v>4.1</v>
      </c>
      <c r="C11" s="16">
        <f t="shared" si="0"/>
        <v>1.630542851461523</v>
      </c>
      <c r="D11" s="16">
        <v>4.22</v>
      </c>
      <c r="E11" s="16">
        <f t="shared" si="1"/>
        <v>1.6815428753586228</v>
      </c>
      <c r="F11" s="16">
        <v>4.26</v>
      </c>
      <c r="G11" s="16">
        <f t="shared" si="2"/>
        <v>1.6938369781312128</v>
      </c>
      <c r="H11" s="17">
        <f t="shared" si="3"/>
        <v>1.6686409016504529</v>
      </c>
    </row>
    <row r="12" spans="1:8" s="18" customFormat="1" ht="19.5" customHeight="1">
      <c r="A12" s="35" t="s">
        <v>13</v>
      </c>
      <c r="B12" s="19">
        <v>4.4</v>
      </c>
      <c r="C12" s="19">
        <f t="shared" si="0"/>
        <v>1.749850864983098</v>
      </c>
      <c r="D12" s="19">
        <v>4.82</v>
      </c>
      <c r="E12" s="19">
        <f t="shared" si="1"/>
        <v>1.9206248007650621</v>
      </c>
      <c r="F12" s="19">
        <v>6.36</v>
      </c>
      <c r="G12" s="19">
        <f t="shared" si="2"/>
        <v>2.52882703777336</v>
      </c>
      <c r="H12" s="20">
        <f t="shared" si="3"/>
        <v>2.0664342345071733</v>
      </c>
    </row>
    <row r="13" spans="1:8" s="18" customFormat="1" ht="19.5" customHeight="1">
      <c r="A13" s="34" t="s">
        <v>10</v>
      </c>
      <c r="B13" s="16">
        <v>1.6</v>
      </c>
      <c r="C13" s="16">
        <f t="shared" si="0"/>
        <v>0.6363094054483992</v>
      </c>
      <c r="D13" s="16">
        <v>2.4</v>
      </c>
      <c r="E13" s="16">
        <f t="shared" si="1"/>
        <v>0.956327701625757</v>
      </c>
      <c r="F13" s="16">
        <v>1.18</v>
      </c>
      <c r="G13" s="16">
        <f t="shared" si="2"/>
        <v>0.46918489065606356</v>
      </c>
      <c r="H13" s="17">
        <f t="shared" si="3"/>
        <v>0.6872739992434065</v>
      </c>
    </row>
    <row r="14" spans="1:8" s="18" customFormat="1" ht="19.5" customHeight="1">
      <c r="A14" s="35" t="s">
        <v>11</v>
      </c>
      <c r="B14" s="19">
        <v>1.9</v>
      </c>
      <c r="C14" s="19">
        <f t="shared" si="0"/>
        <v>0.755617418969974</v>
      </c>
      <c r="D14" s="19">
        <v>1.8</v>
      </c>
      <c r="E14" s="19">
        <f t="shared" si="1"/>
        <v>0.7172457762193178</v>
      </c>
      <c r="F14" s="19">
        <v>1.9</v>
      </c>
      <c r="G14" s="19">
        <f t="shared" si="2"/>
        <v>0.7554671968190855</v>
      </c>
      <c r="H14" s="20">
        <f t="shared" si="3"/>
        <v>0.7427767973361258</v>
      </c>
    </row>
    <row r="15" spans="1:8" s="18" customFormat="1" ht="19.5" customHeight="1">
      <c r="A15" s="34" t="s">
        <v>12</v>
      </c>
      <c r="B15" s="16">
        <v>0.98</v>
      </c>
      <c r="C15" s="16">
        <f t="shared" si="0"/>
        <v>0.38973951083714453</v>
      </c>
      <c r="D15" s="16">
        <v>0.92</v>
      </c>
      <c r="E15" s="16">
        <f t="shared" si="1"/>
        <v>0.3665922856232069</v>
      </c>
      <c r="F15" s="16">
        <v>0.64</v>
      </c>
      <c r="G15" s="16">
        <f t="shared" si="2"/>
        <v>0.2544731610337972</v>
      </c>
      <c r="H15" s="17">
        <f t="shared" si="3"/>
        <v>0.33693498583138287</v>
      </c>
    </row>
    <row r="16" spans="1:8" s="18" customFormat="1" ht="19.5" customHeight="1">
      <c r="A16" s="23"/>
      <c r="B16" s="21">
        <f>SUM(B7:B15)</f>
        <v>27.24</v>
      </c>
      <c r="C16" s="21">
        <f t="shared" si="0"/>
        <v>10.833167627758996</v>
      </c>
      <c r="D16" s="21">
        <f>SUM(D7:D15)</f>
        <v>30.79</v>
      </c>
      <c r="E16" s="21">
        <f t="shared" si="1"/>
        <v>12.268887472107108</v>
      </c>
      <c r="F16" s="21">
        <f>SUM(F7:F15)</f>
        <v>26.07</v>
      </c>
      <c r="G16" s="21">
        <f t="shared" si="2"/>
        <v>10.365805168986084</v>
      </c>
      <c r="H16" s="22">
        <f t="shared" si="3"/>
        <v>11.15595342295073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102.08</v>
      </c>
      <c r="C18" s="16">
        <f aca="true" t="shared" si="4" ref="C18:C34">B18/$B$34*100</f>
        <v>40.596540067607876</v>
      </c>
      <c r="D18" s="16">
        <v>114.06</v>
      </c>
      <c r="E18" s="16">
        <f aca="true" t="shared" si="5" ref="E18:E34">D18/$D$34*100</f>
        <v>45.44947401976411</v>
      </c>
      <c r="F18" s="16">
        <v>118.15</v>
      </c>
      <c r="G18" s="16">
        <f aca="true" t="shared" si="6" ref="G18:G34">F18/$F$34*100</f>
        <v>46.97813121272366</v>
      </c>
      <c r="H18" s="17">
        <f aca="true" t="shared" si="7" ref="H18:H34">(C18+E18+G18)/3</f>
        <v>44.341381766698554</v>
      </c>
    </row>
    <row r="19" spans="1:8" s="18" customFormat="1" ht="19.5" customHeight="1">
      <c r="A19" s="35" t="s">
        <v>15</v>
      </c>
      <c r="B19" s="19">
        <v>11.71</v>
      </c>
      <c r="C19" s="19">
        <f t="shared" si="4"/>
        <v>4.656989461125472</v>
      </c>
      <c r="D19" s="19">
        <v>0</v>
      </c>
      <c r="E19" s="19">
        <f t="shared" si="5"/>
        <v>0</v>
      </c>
      <c r="F19" s="19">
        <v>3.3</v>
      </c>
      <c r="G19" s="19">
        <f t="shared" si="6"/>
        <v>1.312127236580517</v>
      </c>
      <c r="H19" s="20">
        <f t="shared" si="7"/>
        <v>1.9897055659019964</v>
      </c>
    </row>
    <row r="20" spans="1:8" s="18" customFormat="1" ht="19.5" customHeight="1">
      <c r="A20" s="34" t="s">
        <v>16</v>
      </c>
      <c r="B20" s="16">
        <v>58.62</v>
      </c>
      <c r="C20" s="16">
        <f t="shared" si="4"/>
        <v>23.312785842115726</v>
      </c>
      <c r="D20" s="16">
        <v>20.73</v>
      </c>
      <c r="E20" s="16">
        <f t="shared" si="5"/>
        <v>8.260280522792476</v>
      </c>
      <c r="F20" s="16">
        <v>20.94</v>
      </c>
      <c r="G20" s="16">
        <f t="shared" si="6"/>
        <v>8.326043737574555</v>
      </c>
      <c r="H20" s="17">
        <f t="shared" si="7"/>
        <v>13.299703367494251</v>
      </c>
    </row>
    <row r="21" spans="1:8" s="18" customFormat="1" ht="19.5" customHeight="1">
      <c r="A21" s="35" t="s">
        <v>17</v>
      </c>
      <c r="B21" s="19">
        <v>4.24</v>
      </c>
      <c r="C21" s="19">
        <f t="shared" si="4"/>
        <v>1.686219924438258</v>
      </c>
      <c r="D21" s="19">
        <v>17.52</v>
      </c>
      <c r="E21" s="19">
        <f t="shared" si="5"/>
        <v>6.981192221868026</v>
      </c>
      <c r="F21" s="19">
        <v>4.48</v>
      </c>
      <c r="G21" s="19">
        <f t="shared" si="6"/>
        <v>1.7813121272365808</v>
      </c>
      <c r="H21" s="20">
        <f t="shared" si="7"/>
        <v>3.482908091180955</v>
      </c>
    </row>
    <row r="22" spans="1:8" s="18" customFormat="1" ht="19.5" customHeight="1">
      <c r="A22" s="34" t="s">
        <v>18</v>
      </c>
      <c r="B22" s="16">
        <v>0</v>
      </c>
      <c r="C22" s="16">
        <f t="shared" si="4"/>
        <v>0</v>
      </c>
      <c r="D22" s="16">
        <v>0</v>
      </c>
      <c r="E22" s="16">
        <f t="shared" si="5"/>
        <v>0</v>
      </c>
      <c r="F22" s="16">
        <v>0</v>
      </c>
      <c r="G22" s="16">
        <f t="shared" si="6"/>
        <v>0</v>
      </c>
      <c r="H22" s="17">
        <f t="shared" si="7"/>
        <v>0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9.36</v>
      </c>
      <c r="C24" s="16">
        <f t="shared" si="4"/>
        <v>3.7224100218731357</v>
      </c>
      <c r="D24" s="16">
        <v>12.92</v>
      </c>
      <c r="E24" s="16">
        <f t="shared" si="5"/>
        <v>5.148230793751992</v>
      </c>
      <c r="F24" s="16">
        <v>4.28</v>
      </c>
      <c r="G24" s="16">
        <f t="shared" si="6"/>
        <v>1.7017892644135189</v>
      </c>
      <c r="H24" s="17">
        <f t="shared" si="7"/>
        <v>3.524143360012882</v>
      </c>
    </row>
    <row r="25" spans="1:8" s="18" customFormat="1" ht="19.5" customHeight="1">
      <c r="A25" s="35" t="s">
        <v>26</v>
      </c>
      <c r="B25" s="19">
        <v>2.02</v>
      </c>
      <c r="C25" s="19">
        <f t="shared" si="4"/>
        <v>0.803340624378604</v>
      </c>
      <c r="D25" s="19">
        <v>4.18</v>
      </c>
      <c r="E25" s="19">
        <f t="shared" si="5"/>
        <v>1.6656040803315268</v>
      </c>
      <c r="F25" s="19">
        <v>4.17</v>
      </c>
      <c r="G25" s="19">
        <f t="shared" si="6"/>
        <v>1.658051689860835</v>
      </c>
      <c r="H25" s="20">
        <f t="shared" si="7"/>
        <v>1.3756654648569888</v>
      </c>
    </row>
    <row r="26" spans="1:8" s="18" customFormat="1" ht="19.5" customHeight="1">
      <c r="A26" s="34" t="s">
        <v>20</v>
      </c>
      <c r="B26" s="16">
        <v>2.9</v>
      </c>
      <c r="C26" s="16">
        <f t="shared" si="4"/>
        <v>1.1533107973752237</v>
      </c>
      <c r="D26" s="16">
        <v>0.36</v>
      </c>
      <c r="E26" s="16">
        <f t="shared" si="5"/>
        <v>0.14344915524386356</v>
      </c>
      <c r="F26" s="16">
        <v>4.31</v>
      </c>
      <c r="G26" s="16">
        <f t="shared" si="6"/>
        <v>1.7137176938369778</v>
      </c>
      <c r="H26" s="17">
        <f t="shared" si="7"/>
        <v>1.0034925488186883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0</v>
      </c>
      <c r="E27" s="19">
        <f t="shared" si="5"/>
        <v>0</v>
      </c>
      <c r="F27" s="19">
        <v>0</v>
      </c>
      <c r="G27" s="19">
        <f t="shared" si="6"/>
        <v>0</v>
      </c>
      <c r="H27" s="20">
        <f t="shared" si="7"/>
        <v>0</v>
      </c>
    </row>
    <row r="28" spans="1:8" s="18" customFormat="1" ht="19.5" customHeight="1">
      <c r="A28" s="34" t="s">
        <v>21</v>
      </c>
      <c r="B28" s="16">
        <v>6.74</v>
      </c>
      <c r="C28" s="16">
        <f t="shared" si="4"/>
        <v>2.6804533704513815</v>
      </c>
      <c r="D28" s="16">
        <v>0</v>
      </c>
      <c r="E28" s="16">
        <f t="shared" si="5"/>
        <v>0</v>
      </c>
      <c r="F28" s="16">
        <v>0</v>
      </c>
      <c r="G28" s="16">
        <f t="shared" si="6"/>
        <v>0</v>
      </c>
      <c r="H28" s="17">
        <f t="shared" si="7"/>
        <v>0.8934844568171272</v>
      </c>
    </row>
    <row r="29" spans="1:8" s="18" customFormat="1" ht="19.5" customHeight="1">
      <c r="A29" s="35" t="s">
        <v>22</v>
      </c>
      <c r="B29" s="19">
        <v>0.42</v>
      </c>
      <c r="C29" s="19">
        <f t="shared" si="4"/>
        <v>0.16703121893020478</v>
      </c>
      <c r="D29" s="19">
        <v>2.21</v>
      </c>
      <c r="E29" s="19">
        <f t="shared" si="5"/>
        <v>0.8806184252470514</v>
      </c>
      <c r="F29" s="19">
        <v>3.33</v>
      </c>
      <c r="G29" s="19">
        <f t="shared" si="6"/>
        <v>1.3240556660039762</v>
      </c>
      <c r="H29" s="20">
        <f t="shared" si="7"/>
        <v>0.7905684367270774</v>
      </c>
    </row>
    <row r="30" spans="1:8" s="18" customFormat="1" ht="19.5" customHeight="1">
      <c r="A30" s="34" t="s">
        <v>23</v>
      </c>
      <c r="B30" s="16">
        <v>0.84</v>
      </c>
      <c r="C30" s="16">
        <f t="shared" si="4"/>
        <v>0.33406243786040957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0.11135414595346986</v>
      </c>
    </row>
    <row r="31" spans="1:8" s="18" customFormat="1" ht="19.5" customHeight="1">
      <c r="A31" s="35" t="s">
        <v>24</v>
      </c>
      <c r="B31" s="19">
        <v>0.76</v>
      </c>
      <c r="C31" s="19">
        <f t="shared" si="4"/>
        <v>0.30224696758798963</v>
      </c>
      <c r="D31" s="19">
        <v>10.01</v>
      </c>
      <c r="E31" s="19">
        <f t="shared" si="5"/>
        <v>3.9886834555307615</v>
      </c>
      <c r="F31" s="19">
        <v>4.25</v>
      </c>
      <c r="G31" s="19">
        <f t="shared" si="6"/>
        <v>1.6898608349900597</v>
      </c>
      <c r="H31" s="20">
        <f t="shared" si="7"/>
        <v>1.9935970860362702</v>
      </c>
    </row>
    <row r="32" spans="1:8" s="18" customFormat="1" ht="19.5" customHeight="1">
      <c r="A32" s="34" t="s">
        <v>25</v>
      </c>
      <c r="B32" s="16">
        <v>24.52</v>
      </c>
      <c r="C32" s="16">
        <f t="shared" si="4"/>
        <v>9.751441638496718</v>
      </c>
      <c r="D32" s="16">
        <v>38.18</v>
      </c>
      <c r="E32" s="16">
        <f t="shared" si="5"/>
        <v>15.213579853363084</v>
      </c>
      <c r="F32" s="16">
        <v>58.22</v>
      </c>
      <c r="G32" s="16">
        <f t="shared" si="6"/>
        <v>23.14910536779324</v>
      </c>
      <c r="H32" s="17">
        <f t="shared" si="7"/>
        <v>16.038042286551015</v>
      </c>
    </row>
    <row r="33" spans="1:8" s="27" customFormat="1" ht="19.5" customHeight="1">
      <c r="A33" s="24"/>
      <c r="B33" s="25">
        <f>SUM(B18:B32)</f>
        <v>224.21</v>
      </c>
      <c r="C33" s="25">
        <f t="shared" si="4"/>
        <v>89.166832372241</v>
      </c>
      <c r="D33" s="25">
        <f>SUM(D18:D32)</f>
        <v>220.17000000000002</v>
      </c>
      <c r="E33" s="25">
        <f t="shared" si="5"/>
        <v>87.73111252789289</v>
      </c>
      <c r="F33" s="25">
        <f>SUM(F18:F32)</f>
        <v>225.43</v>
      </c>
      <c r="G33" s="25">
        <f t="shared" si="6"/>
        <v>89.63419483101393</v>
      </c>
      <c r="H33" s="26">
        <f t="shared" si="7"/>
        <v>88.84404657704927</v>
      </c>
    </row>
    <row r="34" spans="1:8" s="33" customFormat="1" ht="19.5" customHeight="1">
      <c r="A34" s="28" t="s">
        <v>4</v>
      </c>
      <c r="B34" s="29">
        <f>SUM(B7:B15,B18:B32)</f>
        <v>251.45000000000002</v>
      </c>
      <c r="C34" s="29">
        <f t="shared" si="4"/>
        <v>100</v>
      </c>
      <c r="D34" s="29">
        <f>SUM(D7:D15,D18:D32)</f>
        <v>250.96</v>
      </c>
      <c r="E34" s="29">
        <f t="shared" si="5"/>
        <v>100</v>
      </c>
      <c r="F34" s="29">
        <f>SUM(F7:F15,F18:F32)</f>
        <v>251.5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137</v>
      </c>
      <c r="C4" s="88"/>
      <c r="D4" s="87" t="s">
        <v>138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139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2.24</v>
      </c>
      <c r="C7" s="16">
        <f aca="true" t="shared" si="0" ref="C7:C16">B7/$B$34*100</f>
        <v>0.8741463414634147</v>
      </c>
      <c r="D7" s="16">
        <v>1.39</v>
      </c>
      <c r="E7" s="16">
        <f aca="true" t="shared" si="1" ref="E7:E16">D7/$D$34*100</f>
        <v>0.5513247659844518</v>
      </c>
      <c r="F7" s="17">
        <f>(C7+E7)/2</f>
        <v>0.7127355537239333</v>
      </c>
    </row>
    <row r="8" spans="1:6" s="18" customFormat="1" ht="19.5" customHeight="1">
      <c r="A8" s="35" t="s">
        <v>6</v>
      </c>
      <c r="B8" s="19">
        <v>1.15</v>
      </c>
      <c r="C8" s="19">
        <f t="shared" si="0"/>
        <v>0.448780487804878</v>
      </c>
      <c r="D8" s="19">
        <v>3.12</v>
      </c>
      <c r="E8" s="19">
        <f t="shared" si="1"/>
        <v>1.2375059495478342</v>
      </c>
      <c r="F8" s="20">
        <f aca="true" t="shared" si="2" ref="F8:F32">(C8+E8)/2</f>
        <v>0.8431432186763561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6.09</v>
      </c>
      <c r="C10" s="19">
        <f t="shared" si="0"/>
        <v>2.3765853658536584</v>
      </c>
      <c r="D10" s="19">
        <v>9.08</v>
      </c>
      <c r="E10" s="19">
        <f t="shared" si="1"/>
        <v>3.6014596224020305</v>
      </c>
      <c r="F10" s="20">
        <f t="shared" si="2"/>
        <v>2.9890224941278447</v>
      </c>
    </row>
    <row r="11" spans="1:6" s="18" customFormat="1" ht="19.5" customHeight="1">
      <c r="A11" s="34" t="s">
        <v>9</v>
      </c>
      <c r="B11" s="16">
        <v>3.06</v>
      </c>
      <c r="C11" s="16">
        <f t="shared" si="0"/>
        <v>1.1941463414634146</v>
      </c>
      <c r="D11" s="16">
        <v>5.08</v>
      </c>
      <c r="E11" s="16">
        <f t="shared" si="1"/>
        <v>2.0149135332381407</v>
      </c>
      <c r="F11" s="17">
        <f t="shared" si="2"/>
        <v>1.6045299373507778</v>
      </c>
    </row>
    <row r="12" spans="1:6" s="18" customFormat="1" ht="19.5" customHeight="1">
      <c r="A12" s="35" t="s">
        <v>13</v>
      </c>
      <c r="B12" s="19">
        <v>4.13</v>
      </c>
      <c r="C12" s="19">
        <f t="shared" si="0"/>
        <v>1.6117073170731706</v>
      </c>
      <c r="D12" s="19">
        <v>3.94</v>
      </c>
      <c r="E12" s="19">
        <f t="shared" si="1"/>
        <v>1.5627478978264318</v>
      </c>
      <c r="F12" s="20">
        <f t="shared" si="2"/>
        <v>1.587227607449801</v>
      </c>
    </row>
    <row r="13" spans="1:6" s="18" customFormat="1" ht="19.5" customHeight="1">
      <c r="A13" s="34" t="s">
        <v>10</v>
      </c>
      <c r="B13" s="16">
        <v>1.02</v>
      </c>
      <c r="C13" s="16">
        <f t="shared" si="0"/>
        <v>0.3980487804878049</v>
      </c>
      <c r="D13" s="16">
        <v>0.73</v>
      </c>
      <c r="E13" s="16">
        <f t="shared" si="1"/>
        <v>0.28954466127240996</v>
      </c>
      <c r="F13" s="17">
        <f t="shared" si="2"/>
        <v>0.34379672088010743</v>
      </c>
    </row>
    <row r="14" spans="1:6" s="18" customFormat="1" ht="19.5" customHeight="1">
      <c r="A14" s="35" t="s">
        <v>11</v>
      </c>
      <c r="B14" s="19">
        <v>1.87</v>
      </c>
      <c r="C14" s="19">
        <f t="shared" si="0"/>
        <v>0.7297560975609757</v>
      </c>
      <c r="D14" s="19">
        <v>1.28</v>
      </c>
      <c r="E14" s="19">
        <f t="shared" si="1"/>
        <v>0.5076947485324449</v>
      </c>
      <c r="F14" s="20">
        <f t="shared" si="2"/>
        <v>0.6187254230467103</v>
      </c>
    </row>
    <row r="15" spans="1:6" s="18" customFormat="1" ht="19.5" customHeight="1">
      <c r="A15" s="34" t="s">
        <v>12</v>
      </c>
      <c r="B15" s="16">
        <v>0.84</v>
      </c>
      <c r="C15" s="16">
        <f t="shared" si="0"/>
        <v>0.32780487804878045</v>
      </c>
      <c r="D15" s="16">
        <v>0.21</v>
      </c>
      <c r="E15" s="16">
        <f t="shared" si="1"/>
        <v>0.08329366968110423</v>
      </c>
      <c r="F15" s="17">
        <f t="shared" si="2"/>
        <v>0.20554927386494234</v>
      </c>
    </row>
    <row r="16" spans="1:6" s="18" customFormat="1" ht="19.5" customHeight="1">
      <c r="A16" s="23"/>
      <c r="B16" s="21">
        <f>SUM(B7:B15)</f>
        <v>20.400000000000002</v>
      </c>
      <c r="C16" s="21">
        <f t="shared" si="0"/>
        <v>7.960975609756099</v>
      </c>
      <c r="D16" s="21">
        <f>SUM(D7:D15)</f>
        <v>24.830000000000005</v>
      </c>
      <c r="E16" s="21">
        <f t="shared" si="1"/>
        <v>9.848484848484851</v>
      </c>
      <c r="F16" s="22">
        <f t="shared" si="2"/>
        <v>8.904730229120474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18.27</v>
      </c>
      <c r="C18" s="16">
        <f aca="true" t="shared" si="3" ref="C18:C34">B18/$B$34*100</f>
        <v>7.129756097560976</v>
      </c>
      <c r="D18" s="16">
        <v>53.97</v>
      </c>
      <c r="E18" s="16">
        <f aca="true" t="shared" si="4" ref="E18:E34">D18/$D$34*100</f>
        <v>21.406473108043787</v>
      </c>
      <c r="F18" s="17">
        <f t="shared" si="2"/>
        <v>14.268114602802381</v>
      </c>
    </row>
    <row r="19" spans="1:6" s="18" customFormat="1" ht="19.5" customHeight="1">
      <c r="A19" s="35" t="s">
        <v>15</v>
      </c>
      <c r="B19" s="19">
        <v>70.95</v>
      </c>
      <c r="C19" s="19">
        <f t="shared" si="3"/>
        <v>27.687804878048784</v>
      </c>
      <c r="D19" s="19">
        <v>73.3</v>
      </c>
      <c r="E19" s="19">
        <f t="shared" si="4"/>
        <v>29.07345708392829</v>
      </c>
      <c r="F19" s="20">
        <f t="shared" si="2"/>
        <v>28.380630980988535</v>
      </c>
    </row>
    <row r="20" spans="1:6" s="18" customFormat="1" ht="19.5" customHeight="1">
      <c r="A20" s="34" t="s">
        <v>16</v>
      </c>
      <c r="B20" s="16">
        <v>5.55</v>
      </c>
      <c r="C20" s="16">
        <f t="shared" si="3"/>
        <v>2.165853658536585</v>
      </c>
      <c r="D20" s="16">
        <v>20.31</v>
      </c>
      <c r="E20" s="16">
        <f t="shared" si="4"/>
        <v>8.055687767729653</v>
      </c>
      <c r="F20" s="17">
        <f t="shared" si="2"/>
        <v>5.110770713133119</v>
      </c>
    </row>
    <row r="21" spans="1:6" s="18" customFormat="1" ht="19.5" customHeight="1">
      <c r="A21" s="35" t="s">
        <v>17</v>
      </c>
      <c r="B21" s="19">
        <v>9.96</v>
      </c>
      <c r="C21" s="19">
        <f t="shared" si="3"/>
        <v>3.8868292682926833</v>
      </c>
      <c r="D21" s="19">
        <v>9.64</v>
      </c>
      <c r="E21" s="19">
        <f t="shared" si="4"/>
        <v>3.823576074884975</v>
      </c>
      <c r="F21" s="20">
        <f t="shared" si="2"/>
        <v>3.8552026715888292</v>
      </c>
    </row>
    <row r="22" spans="1:6" s="18" customFormat="1" ht="19.5" customHeight="1">
      <c r="A22" s="34" t="s">
        <v>18</v>
      </c>
      <c r="B22" s="16">
        <v>13.25</v>
      </c>
      <c r="C22" s="16">
        <f t="shared" si="3"/>
        <v>5.170731707317073</v>
      </c>
      <c r="D22" s="16">
        <v>0.59</v>
      </c>
      <c r="E22" s="16">
        <f t="shared" si="4"/>
        <v>0.2340155481516738</v>
      </c>
      <c r="F22" s="17">
        <f t="shared" si="2"/>
        <v>2.7023736277343735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2"/>
        <v>0</v>
      </c>
    </row>
    <row r="24" spans="1:6" s="18" customFormat="1" ht="19.5" customHeight="1">
      <c r="A24" s="34" t="s">
        <v>19</v>
      </c>
      <c r="B24" s="16">
        <v>6.79</v>
      </c>
      <c r="C24" s="16">
        <f t="shared" si="3"/>
        <v>2.6497560975609757</v>
      </c>
      <c r="D24" s="16">
        <v>11.54</v>
      </c>
      <c r="E24" s="16">
        <f t="shared" si="4"/>
        <v>4.577185467237823</v>
      </c>
      <c r="F24" s="17">
        <f t="shared" si="2"/>
        <v>3.613470782399399</v>
      </c>
    </row>
    <row r="25" spans="1:6" s="18" customFormat="1" ht="19.5" customHeight="1">
      <c r="A25" s="35" t="s">
        <v>26</v>
      </c>
      <c r="B25" s="19">
        <v>18.72</v>
      </c>
      <c r="C25" s="19">
        <f t="shared" si="3"/>
        <v>7.305365853658537</v>
      </c>
      <c r="D25" s="19">
        <v>2.49</v>
      </c>
      <c r="E25" s="19">
        <f t="shared" si="4"/>
        <v>0.9876249405045218</v>
      </c>
      <c r="F25" s="20">
        <f t="shared" si="2"/>
        <v>4.146495397081529</v>
      </c>
    </row>
    <row r="26" spans="1:6" s="18" customFormat="1" ht="19.5" customHeight="1">
      <c r="A26" s="34" t="s">
        <v>20</v>
      </c>
      <c r="B26" s="16">
        <v>3.75</v>
      </c>
      <c r="C26" s="16">
        <f t="shared" si="3"/>
        <v>1.4634146341463417</v>
      </c>
      <c r="D26" s="16">
        <v>3.76</v>
      </c>
      <c r="E26" s="16">
        <f t="shared" si="4"/>
        <v>1.4913533238140568</v>
      </c>
      <c r="F26" s="17">
        <f t="shared" si="2"/>
        <v>1.4773839789801992</v>
      </c>
    </row>
    <row r="27" spans="1:6" s="18" customFormat="1" ht="19.5" customHeight="1">
      <c r="A27" s="35" t="s">
        <v>3</v>
      </c>
      <c r="B27" s="19">
        <v>5.97</v>
      </c>
      <c r="C27" s="19">
        <f t="shared" si="3"/>
        <v>2.3297560975609755</v>
      </c>
      <c r="D27" s="19">
        <v>0</v>
      </c>
      <c r="E27" s="19">
        <f t="shared" si="4"/>
        <v>0</v>
      </c>
      <c r="F27" s="20">
        <f t="shared" si="2"/>
        <v>1.1648780487804877</v>
      </c>
    </row>
    <row r="28" spans="1:6" s="18" customFormat="1" ht="19.5" customHeight="1">
      <c r="A28" s="34" t="s">
        <v>21</v>
      </c>
      <c r="B28" s="16">
        <v>26.19</v>
      </c>
      <c r="C28" s="16">
        <f t="shared" si="3"/>
        <v>10.220487804878049</v>
      </c>
      <c r="D28" s="16">
        <v>1.14</v>
      </c>
      <c r="E28" s="16">
        <f t="shared" si="4"/>
        <v>0.4521656354117087</v>
      </c>
      <c r="F28" s="17">
        <f t="shared" si="2"/>
        <v>5.3363267201448785</v>
      </c>
    </row>
    <row r="29" spans="1:6" s="18" customFormat="1" ht="19.5" customHeight="1">
      <c r="A29" s="35" t="s">
        <v>22</v>
      </c>
      <c r="B29" s="19">
        <v>18.18</v>
      </c>
      <c r="C29" s="19">
        <f t="shared" si="3"/>
        <v>7.0946341463414635</v>
      </c>
      <c r="D29" s="19">
        <v>0.09</v>
      </c>
      <c r="E29" s="19">
        <f t="shared" si="4"/>
        <v>0.03569728700618753</v>
      </c>
      <c r="F29" s="20">
        <f t="shared" si="2"/>
        <v>3.5651657166738255</v>
      </c>
    </row>
    <row r="30" spans="1:6" s="18" customFormat="1" ht="19.5" customHeight="1">
      <c r="A30" s="34" t="s">
        <v>23</v>
      </c>
      <c r="B30" s="16">
        <v>0.25</v>
      </c>
      <c r="C30" s="16">
        <f t="shared" si="3"/>
        <v>0.0975609756097561</v>
      </c>
      <c r="D30" s="16">
        <v>0.3</v>
      </c>
      <c r="E30" s="16">
        <f t="shared" si="4"/>
        <v>0.11899095668729176</v>
      </c>
      <c r="F30" s="17">
        <f t="shared" si="2"/>
        <v>0.10827596614852393</v>
      </c>
    </row>
    <row r="31" spans="1:6" s="18" customFormat="1" ht="19.5" customHeight="1">
      <c r="A31" s="35" t="s">
        <v>24</v>
      </c>
      <c r="B31" s="19">
        <v>3.75</v>
      </c>
      <c r="C31" s="19">
        <f t="shared" si="3"/>
        <v>1.4634146341463417</v>
      </c>
      <c r="D31" s="19">
        <v>0.5</v>
      </c>
      <c r="E31" s="19">
        <f t="shared" si="4"/>
        <v>0.19831826114548629</v>
      </c>
      <c r="F31" s="20">
        <f t="shared" si="2"/>
        <v>0.830866447645914</v>
      </c>
    </row>
    <row r="32" spans="1:6" s="18" customFormat="1" ht="19.5" customHeight="1">
      <c r="A32" s="34" t="s">
        <v>25</v>
      </c>
      <c r="B32" s="16">
        <v>34.27</v>
      </c>
      <c r="C32" s="16">
        <f t="shared" si="3"/>
        <v>13.373658536585367</v>
      </c>
      <c r="D32" s="16">
        <v>49.66</v>
      </c>
      <c r="E32" s="16">
        <f t="shared" si="4"/>
        <v>19.696969696969695</v>
      </c>
      <c r="F32" s="17">
        <f t="shared" si="2"/>
        <v>16.53531411677753</v>
      </c>
    </row>
    <row r="33" spans="1:6" s="27" customFormat="1" ht="19.5" customHeight="1">
      <c r="A33" s="24"/>
      <c r="B33" s="25">
        <f>SUM(B18:B32)</f>
        <v>235.85000000000002</v>
      </c>
      <c r="C33" s="25">
        <f t="shared" si="3"/>
        <v>92.03902439024391</v>
      </c>
      <c r="D33" s="25">
        <f>SUM(D18:D32)</f>
        <v>227.28999999999996</v>
      </c>
      <c r="E33" s="25">
        <f t="shared" si="4"/>
        <v>90.15151515151514</v>
      </c>
      <c r="F33" s="26">
        <f>(C33+E33)/2</f>
        <v>91.09526977087953</v>
      </c>
    </row>
    <row r="34" spans="1:6" s="33" customFormat="1" ht="19.5" customHeight="1">
      <c r="A34" s="28" t="s">
        <v>4</v>
      </c>
      <c r="B34" s="29">
        <f>SUM(B7:B15,B18:B32)</f>
        <v>256.25</v>
      </c>
      <c r="C34" s="29">
        <f t="shared" si="3"/>
        <v>100</v>
      </c>
      <c r="D34" s="29">
        <f>SUM(D7:D15,D18:D32)</f>
        <v>252.12</v>
      </c>
      <c r="E34" s="29">
        <f t="shared" si="4"/>
        <v>100</v>
      </c>
      <c r="F34" s="9">
        <f>(C34+E34)/2</f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141</v>
      </c>
      <c r="C4" s="88"/>
      <c r="D4" s="87" t="s">
        <v>142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143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2.15</v>
      </c>
      <c r="C7" s="16">
        <f aca="true" t="shared" si="0" ref="C7:C16">B7/$B$34*100</f>
        <v>0.845358392639484</v>
      </c>
      <c r="D7" s="16">
        <v>1.35</v>
      </c>
      <c r="E7" s="16">
        <f aca="true" t="shared" si="1" ref="E7:E16">D7/$D$34*100</f>
        <v>0.5333860134334256</v>
      </c>
      <c r="F7" s="17">
        <f>(C7+E7)/2</f>
        <v>0.6893722030364549</v>
      </c>
    </row>
    <row r="8" spans="1:6" s="18" customFormat="1" ht="19.5" customHeight="1">
      <c r="A8" s="35" t="s">
        <v>6</v>
      </c>
      <c r="B8" s="19">
        <v>1.46</v>
      </c>
      <c r="C8" s="19">
        <f t="shared" si="0"/>
        <v>0.5740573270947193</v>
      </c>
      <c r="D8" s="19">
        <v>1.29</v>
      </c>
      <c r="E8" s="19">
        <f t="shared" si="1"/>
        <v>0.5096799683919401</v>
      </c>
      <c r="F8" s="20">
        <f aca="true" t="shared" si="2" ref="F8:F16">(C8+E8)/2</f>
        <v>0.5418686477433297</v>
      </c>
    </row>
    <row r="9" spans="1:6" s="18" customFormat="1" ht="19.5" customHeight="1">
      <c r="A9" s="34" t="s">
        <v>1</v>
      </c>
      <c r="B9" s="16">
        <v>0.07</v>
      </c>
      <c r="C9" s="16">
        <f t="shared" si="0"/>
        <v>0.027523296504541342</v>
      </c>
      <c r="D9" s="16">
        <v>0</v>
      </c>
      <c r="E9" s="16">
        <f t="shared" si="1"/>
        <v>0</v>
      </c>
      <c r="F9" s="17">
        <f t="shared" si="2"/>
        <v>0.013761648252270671</v>
      </c>
    </row>
    <row r="10" spans="1:6" s="18" customFormat="1" ht="19.5" customHeight="1">
      <c r="A10" s="35" t="s">
        <v>2</v>
      </c>
      <c r="B10" s="19">
        <v>8.69</v>
      </c>
      <c r="C10" s="19">
        <f t="shared" si="0"/>
        <v>3.4168206660637743</v>
      </c>
      <c r="D10" s="19">
        <v>2.82</v>
      </c>
      <c r="E10" s="19">
        <f t="shared" si="1"/>
        <v>1.1141841169498223</v>
      </c>
      <c r="F10" s="20">
        <f t="shared" si="2"/>
        <v>2.265502391506798</v>
      </c>
    </row>
    <row r="11" spans="1:6" s="18" customFormat="1" ht="19.5" customHeight="1">
      <c r="A11" s="34" t="s">
        <v>9</v>
      </c>
      <c r="B11" s="16">
        <v>4.74</v>
      </c>
      <c r="C11" s="16">
        <f t="shared" si="0"/>
        <v>1.8637203633075135</v>
      </c>
      <c r="D11" s="16">
        <v>2.65</v>
      </c>
      <c r="E11" s="16">
        <f t="shared" si="1"/>
        <v>1.0470169893322798</v>
      </c>
      <c r="F11" s="17">
        <f t="shared" si="2"/>
        <v>1.4553686763198965</v>
      </c>
    </row>
    <row r="12" spans="1:6" s="18" customFormat="1" ht="19.5" customHeight="1">
      <c r="A12" s="35" t="s">
        <v>13</v>
      </c>
      <c r="B12" s="19">
        <v>4.04</v>
      </c>
      <c r="C12" s="19">
        <f t="shared" si="0"/>
        <v>1.5884873982621002</v>
      </c>
      <c r="D12" s="19">
        <v>2.26</v>
      </c>
      <c r="E12" s="19">
        <f t="shared" si="1"/>
        <v>0.8929276965626235</v>
      </c>
      <c r="F12" s="20">
        <f t="shared" si="2"/>
        <v>1.2407075474123619</v>
      </c>
    </row>
    <row r="13" spans="1:6" s="18" customFormat="1" ht="19.5" customHeight="1">
      <c r="A13" s="34" t="s">
        <v>10</v>
      </c>
      <c r="B13" s="16">
        <v>0.67</v>
      </c>
      <c r="C13" s="16">
        <f t="shared" si="0"/>
        <v>0.2634372665434671</v>
      </c>
      <c r="D13" s="16">
        <v>0.48</v>
      </c>
      <c r="E13" s="16">
        <f t="shared" si="1"/>
        <v>0.18964836033188465</v>
      </c>
      <c r="F13" s="17">
        <f t="shared" si="2"/>
        <v>0.22654281343767588</v>
      </c>
    </row>
    <row r="14" spans="1:6" s="18" customFormat="1" ht="19.5" customHeight="1">
      <c r="A14" s="35" t="s">
        <v>11</v>
      </c>
      <c r="B14" s="19">
        <v>1.61</v>
      </c>
      <c r="C14" s="19">
        <f t="shared" si="0"/>
        <v>0.6330358196044508</v>
      </c>
      <c r="D14" s="19">
        <v>0.49</v>
      </c>
      <c r="E14" s="19">
        <f t="shared" si="1"/>
        <v>0.1935993678387989</v>
      </c>
      <c r="F14" s="20">
        <f t="shared" si="2"/>
        <v>0.41331759372162485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23.43</v>
      </c>
      <c r="C16" s="21">
        <f t="shared" si="0"/>
        <v>9.212440530020052</v>
      </c>
      <c r="D16" s="21">
        <f>SUM(D7:D15)</f>
        <v>11.34</v>
      </c>
      <c r="E16" s="21">
        <f t="shared" si="1"/>
        <v>4.480442512840775</v>
      </c>
      <c r="F16" s="22">
        <f t="shared" si="2"/>
        <v>6.846441521430414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83.61</v>
      </c>
      <c r="C18" s="16">
        <f aca="true" t="shared" si="3" ref="C18:C34">B18/$B$34*100</f>
        <v>32.87461172492431</v>
      </c>
      <c r="D18" s="16">
        <v>37.73</v>
      </c>
      <c r="E18" s="16">
        <f aca="true" t="shared" si="4" ref="E18:E34">D18/$D$34*100</f>
        <v>14.907151323587517</v>
      </c>
      <c r="F18" s="17">
        <f aca="true" t="shared" si="5" ref="F18:F34">(C18+E18)/2</f>
        <v>23.89088152425591</v>
      </c>
    </row>
    <row r="19" spans="1:6" s="18" customFormat="1" ht="19.5" customHeight="1">
      <c r="A19" s="35" t="s">
        <v>15</v>
      </c>
      <c r="B19" s="19">
        <v>19.73</v>
      </c>
      <c r="C19" s="19">
        <f t="shared" si="3"/>
        <v>7.757637714780009</v>
      </c>
      <c r="D19" s="19">
        <v>47.53</v>
      </c>
      <c r="E19" s="19">
        <f t="shared" si="4"/>
        <v>18.7791386803635</v>
      </c>
      <c r="F19" s="20">
        <f t="shared" si="5"/>
        <v>13.268388197571754</v>
      </c>
    </row>
    <row r="20" spans="1:6" s="18" customFormat="1" ht="19.5" customHeight="1">
      <c r="A20" s="34" t="s">
        <v>16</v>
      </c>
      <c r="B20" s="16">
        <v>21.88</v>
      </c>
      <c r="C20" s="16">
        <f t="shared" si="3"/>
        <v>8.602996107419493</v>
      </c>
      <c r="D20" s="16">
        <v>6.27</v>
      </c>
      <c r="E20" s="16">
        <f t="shared" si="4"/>
        <v>2.477281706835243</v>
      </c>
      <c r="F20" s="17">
        <f t="shared" si="5"/>
        <v>5.540138907127368</v>
      </c>
    </row>
    <row r="21" spans="1:6" s="18" customFormat="1" ht="19.5" customHeight="1">
      <c r="A21" s="35" t="s">
        <v>17</v>
      </c>
      <c r="B21" s="19">
        <v>13.41</v>
      </c>
      <c r="C21" s="19">
        <f t="shared" si="3"/>
        <v>5.272677230369991</v>
      </c>
      <c r="D21" s="19">
        <v>62.68</v>
      </c>
      <c r="E21" s="19">
        <f t="shared" si="4"/>
        <v>24.764915053338605</v>
      </c>
      <c r="F21" s="20">
        <f>(C21+E21)/2</f>
        <v>15.018796141854299</v>
      </c>
    </row>
    <row r="22" spans="1:6" s="18" customFormat="1" ht="19.5" customHeight="1">
      <c r="A22" s="34" t="s">
        <v>18</v>
      </c>
      <c r="B22" s="16">
        <v>4.98</v>
      </c>
      <c r="C22" s="16">
        <f t="shared" si="3"/>
        <v>1.958085951323084</v>
      </c>
      <c r="D22" s="16">
        <v>2.01</v>
      </c>
      <c r="E22" s="16">
        <f t="shared" si="4"/>
        <v>0.7941525088897669</v>
      </c>
      <c r="F22" s="17">
        <f t="shared" si="5"/>
        <v>1.3761192301064253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2.78</v>
      </c>
      <c r="E23" s="19">
        <f t="shared" si="4"/>
        <v>1.0983800869221652</v>
      </c>
      <c r="F23" s="20">
        <f t="shared" si="5"/>
        <v>0.5491900434610826</v>
      </c>
    </row>
    <row r="24" spans="1:6" s="18" customFormat="1" ht="19.5" customHeight="1">
      <c r="A24" s="34" t="s">
        <v>19</v>
      </c>
      <c r="B24" s="16">
        <v>9.43</v>
      </c>
      <c r="C24" s="16">
        <f t="shared" si="3"/>
        <v>3.707781229111783</v>
      </c>
      <c r="D24" s="16">
        <v>4.96</v>
      </c>
      <c r="E24" s="16">
        <f t="shared" si="4"/>
        <v>1.9596997234294748</v>
      </c>
      <c r="F24" s="17">
        <f t="shared" si="5"/>
        <v>2.833740476270629</v>
      </c>
    </row>
    <row r="25" spans="1:6" s="18" customFormat="1" ht="19.5" customHeight="1">
      <c r="A25" s="35" t="s">
        <v>26</v>
      </c>
      <c r="B25" s="19">
        <v>3.61</v>
      </c>
      <c r="C25" s="19">
        <f t="shared" si="3"/>
        <v>1.4194157197342034</v>
      </c>
      <c r="D25" s="19">
        <v>12.97</v>
      </c>
      <c r="E25" s="19">
        <f t="shared" si="4"/>
        <v>5.1244567364678</v>
      </c>
      <c r="F25" s="20">
        <f t="shared" si="5"/>
        <v>3.271936228101002</v>
      </c>
    </row>
    <row r="26" spans="1:6" s="18" customFormat="1" ht="19.5" customHeight="1">
      <c r="A26" s="34" t="s">
        <v>20</v>
      </c>
      <c r="B26" s="16">
        <v>3.1</v>
      </c>
      <c r="C26" s="16">
        <f t="shared" si="3"/>
        <v>1.2188888452011164</v>
      </c>
      <c r="D26" s="16">
        <v>2.22</v>
      </c>
      <c r="E26" s="16">
        <f t="shared" si="4"/>
        <v>0.8771236665349667</v>
      </c>
      <c r="F26" s="17">
        <f t="shared" si="5"/>
        <v>1.0480062558680414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2.42</v>
      </c>
      <c r="E27" s="19">
        <f t="shared" si="4"/>
        <v>0.9561438166732519</v>
      </c>
      <c r="F27" s="20">
        <f t="shared" si="5"/>
        <v>0.47807190833662594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7.02</v>
      </c>
      <c r="C29" s="19">
        <f t="shared" si="3"/>
        <v>2.760193449455431</v>
      </c>
      <c r="D29" s="19">
        <v>4.69</v>
      </c>
      <c r="E29" s="19">
        <f t="shared" si="4"/>
        <v>1.85302252074279</v>
      </c>
      <c r="F29" s="20">
        <f t="shared" si="5"/>
        <v>2.3066079850991104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12.93</v>
      </c>
      <c r="C31" s="19">
        <f t="shared" si="3"/>
        <v>5.083946054338851</v>
      </c>
      <c r="D31" s="19">
        <v>10.19</v>
      </c>
      <c r="E31" s="19">
        <f t="shared" si="4"/>
        <v>4.026076649545635</v>
      </c>
      <c r="F31" s="20">
        <f t="shared" si="5"/>
        <v>4.555011351942243</v>
      </c>
    </row>
    <row r="32" spans="1:6" s="18" customFormat="1" ht="19.5" customHeight="1">
      <c r="A32" s="34" t="s">
        <v>25</v>
      </c>
      <c r="B32" s="16">
        <v>51.2</v>
      </c>
      <c r="C32" s="16">
        <f t="shared" si="3"/>
        <v>20.131325443321664</v>
      </c>
      <c r="D32" s="16">
        <v>45.31</v>
      </c>
      <c r="E32" s="16">
        <f t="shared" si="4"/>
        <v>17.902015013828528</v>
      </c>
      <c r="F32" s="17">
        <f t="shared" si="5"/>
        <v>19.016670228575094</v>
      </c>
    </row>
    <row r="33" spans="1:6" s="27" customFormat="1" ht="19.5" customHeight="1">
      <c r="A33" s="24"/>
      <c r="B33" s="25">
        <f>SUM(B18:B32)</f>
        <v>230.90000000000003</v>
      </c>
      <c r="C33" s="25">
        <f t="shared" si="3"/>
        <v>90.78755946997995</v>
      </c>
      <c r="D33" s="25">
        <f>SUM(D18:D32)</f>
        <v>241.75999999999996</v>
      </c>
      <c r="E33" s="25">
        <f t="shared" si="4"/>
        <v>95.51955748715922</v>
      </c>
      <c r="F33" s="26">
        <f t="shared" si="5"/>
        <v>93.15355847856958</v>
      </c>
    </row>
    <row r="34" spans="1:6" s="33" customFormat="1" ht="19.5" customHeight="1">
      <c r="A34" s="28" t="s">
        <v>4</v>
      </c>
      <c r="B34" s="29">
        <f>SUM(B7:B15,B18:B32)</f>
        <v>254.33000000000004</v>
      </c>
      <c r="C34" s="29">
        <f t="shared" si="3"/>
        <v>100</v>
      </c>
      <c r="D34" s="29">
        <f>SUM(D7:D15,D18:D32)</f>
        <v>253.09999999999997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145</v>
      </c>
      <c r="C4" s="88"/>
      <c r="D4" s="87" t="s">
        <v>146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147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3.1</v>
      </c>
      <c r="C7" s="16">
        <f aca="true" t="shared" si="0" ref="C7:C16">B7/$B$34*100</f>
        <v>1.2891420967272427</v>
      </c>
      <c r="D7" s="16">
        <v>3.04</v>
      </c>
      <c r="E7" s="16">
        <f aca="true" t="shared" si="1" ref="E7:E16">D7/$D$34*100</f>
        <v>1.2025316455696202</v>
      </c>
      <c r="F7" s="17">
        <f aca="true" t="shared" si="2" ref="F7:F16">(C7+E7)/2</f>
        <v>1.2458368711484313</v>
      </c>
    </row>
    <row r="8" spans="1:6" s="18" customFormat="1" ht="19.5" customHeight="1">
      <c r="A8" s="35" t="s">
        <v>6</v>
      </c>
      <c r="B8" s="19">
        <v>1.94</v>
      </c>
      <c r="C8" s="19">
        <f t="shared" si="0"/>
        <v>0.8067534411776937</v>
      </c>
      <c r="D8" s="19">
        <v>1.21</v>
      </c>
      <c r="E8" s="19">
        <f t="shared" si="1"/>
        <v>0.47863924050632906</v>
      </c>
      <c r="F8" s="20">
        <f t="shared" si="2"/>
        <v>0.6426963408420113</v>
      </c>
    </row>
    <row r="9" spans="1:6" s="18" customFormat="1" ht="19.5" customHeight="1">
      <c r="A9" s="34" t="s">
        <v>1</v>
      </c>
      <c r="B9" s="16">
        <v>0.12</v>
      </c>
      <c r="C9" s="16">
        <f t="shared" si="0"/>
        <v>0.04990227471202229</v>
      </c>
      <c r="D9" s="16">
        <v>0</v>
      </c>
      <c r="E9" s="16">
        <f t="shared" si="1"/>
        <v>0</v>
      </c>
      <c r="F9" s="17">
        <f t="shared" si="2"/>
        <v>0.024951137356011146</v>
      </c>
    </row>
    <row r="10" spans="1:6" s="18" customFormat="1" ht="19.5" customHeight="1">
      <c r="A10" s="35" t="s">
        <v>2</v>
      </c>
      <c r="B10" s="19">
        <v>6.99</v>
      </c>
      <c r="C10" s="19">
        <f t="shared" si="0"/>
        <v>2.906807501975299</v>
      </c>
      <c r="D10" s="19">
        <v>7.91</v>
      </c>
      <c r="E10" s="19">
        <f t="shared" si="1"/>
        <v>3.1289556962025316</v>
      </c>
      <c r="F10" s="20">
        <f t="shared" si="2"/>
        <v>3.0178815990889154</v>
      </c>
    </row>
    <row r="11" spans="1:6" s="18" customFormat="1" ht="19.5" customHeight="1">
      <c r="A11" s="34" t="s">
        <v>9</v>
      </c>
      <c r="B11" s="16">
        <v>4.27</v>
      </c>
      <c r="C11" s="16">
        <f t="shared" si="0"/>
        <v>1.7756892751694595</v>
      </c>
      <c r="D11" s="16">
        <v>4.37</v>
      </c>
      <c r="E11" s="16">
        <f t="shared" si="1"/>
        <v>1.728639240506329</v>
      </c>
      <c r="F11" s="17">
        <f t="shared" si="2"/>
        <v>1.7521642578378942</v>
      </c>
    </row>
    <row r="12" spans="1:6" s="18" customFormat="1" ht="19.5" customHeight="1">
      <c r="A12" s="35" t="s">
        <v>13</v>
      </c>
      <c r="B12" s="19">
        <v>3.97</v>
      </c>
      <c r="C12" s="19">
        <f t="shared" si="0"/>
        <v>1.650933588389404</v>
      </c>
      <c r="D12" s="19">
        <v>4.83</v>
      </c>
      <c r="E12" s="19">
        <f t="shared" si="1"/>
        <v>1.9106012658227847</v>
      </c>
      <c r="F12" s="20">
        <f t="shared" si="2"/>
        <v>1.7807674271060945</v>
      </c>
    </row>
    <row r="13" spans="1:6" s="18" customFormat="1" ht="19.5" customHeight="1">
      <c r="A13" s="34" t="s">
        <v>10</v>
      </c>
      <c r="B13" s="16">
        <v>1.59</v>
      </c>
      <c r="C13" s="16">
        <f t="shared" si="0"/>
        <v>0.6612051399342953</v>
      </c>
      <c r="D13" s="16">
        <v>0.67</v>
      </c>
      <c r="E13" s="16">
        <f t="shared" si="1"/>
        <v>0.2650316455696203</v>
      </c>
      <c r="F13" s="17">
        <f t="shared" si="2"/>
        <v>0.46311839275195776</v>
      </c>
    </row>
    <row r="14" spans="1:6" s="18" customFormat="1" ht="19.5" customHeight="1">
      <c r="A14" s="35" t="s">
        <v>11</v>
      </c>
      <c r="B14" s="19">
        <v>3.16</v>
      </c>
      <c r="C14" s="19">
        <f t="shared" si="0"/>
        <v>1.3140932340832536</v>
      </c>
      <c r="D14" s="19">
        <v>0.88</v>
      </c>
      <c r="E14" s="19">
        <f t="shared" si="1"/>
        <v>0.3481012658227848</v>
      </c>
      <c r="F14" s="20">
        <f t="shared" si="2"/>
        <v>0.8310972499530191</v>
      </c>
    </row>
    <row r="15" spans="1:6" s="18" customFormat="1" ht="19.5" customHeight="1">
      <c r="A15" s="34" t="s">
        <v>12</v>
      </c>
      <c r="B15" s="16">
        <v>1.22</v>
      </c>
      <c r="C15" s="16">
        <f t="shared" si="0"/>
        <v>0.50733979290556</v>
      </c>
      <c r="D15" s="16">
        <v>0</v>
      </c>
      <c r="E15" s="16">
        <f t="shared" si="1"/>
        <v>0</v>
      </c>
      <c r="F15" s="17">
        <f t="shared" si="2"/>
        <v>0.25366989645278</v>
      </c>
    </row>
    <row r="16" spans="1:6" s="18" customFormat="1" ht="19.5" customHeight="1">
      <c r="A16" s="23"/>
      <c r="B16" s="21">
        <f>SUM(B7:B15)</f>
        <v>26.36</v>
      </c>
      <c r="C16" s="21">
        <f t="shared" si="0"/>
        <v>10.96186634507423</v>
      </c>
      <c r="D16" s="21">
        <f>SUM(D7:D15)</f>
        <v>22.91</v>
      </c>
      <c r="E16" s="21">
        <f t="shared" si="1"/>
        <v>9.0625</v>
      </c>
      <c r="F16" s="22">
        <f t="shared" si="2"/>
        <v>10.012183172537114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54.26</v>
      </c>
      <c r="C18" s="16">
        <f aca="true" t="shared" si="3" ref="C18:C34">B18/$B$34*100</f>
        <v>22.564145215619412</v>
      </c>
      <c r="D18" s="16">
        <v>90.92</v>
      </c>
      <c r="E18" s="16">
        <f aca="true" t="shared" si="4" ref="E18:E34">D18/$D$34*100</f>
        <v>35.96518987341772</v>
      </c>
      <c r="F18" s="17">
        <f aca="true" t="shared" si="5" ref="F18:F34">(C18+E18)/2</f>
        <v>29.264667544518566</v>
      </c>
    </row>
    <row r="19" spans="1:6" s="18" customFormat="1" ht="19.5" customHeight="1">
      <c r="A19" s="35" t="s">
        <v>15</v>
      </c>
      <c r="B19" s="19">
        <v>84.81</v>
      </c>
      <c r="C19" s="19">
        <f t="shared" si="3"/>
        <v>35.268432652721756</v>
      </c>
      <c r="D19" s="19">
        <v>43.01</v>
      </c>
      <c r="E19" s="19">
        <f t="shared" si="4"/>
        <v>17.013449367088608</v>
      </c>
      <c r="F19" s="20">
        <f t="shared" si="5"/>
        <v>26.140941009905184</v>
      </c>
    </row>
    <row r="20" spans="1:6" s="18" customFormat="1" ht="19.5" customHeight="1">
      <c r="A20" s="34" t="s">
        <v>16</v>
      </c>
      <c r="B20" s="16">
        <v>14.39</v>
      </c>
      <c r="C20" s="16">
        <f t="shared" si="3"/>
        <v>5.984114442550006</v>
      </c>
      <c r="D20" s="16">
        <v>12.11</v>
      </c>
      <c r="E20" s="16">
        <f t="shared" si="4"/>
        <v>4.790348101265822</v>
      </c>
      <c r="F20" s="17">
        <f t="shared" si="5"/>
        <v>5.387231271907915</v>
      </c>
    </row>
    <row r="21" spans="1:6" s="18" customFormat="1" ht="19.5" customHeight="1">
      <c r="A21" s="35" t="s">
        <v>17</v>
      </c>
      <c r="B21" s="19">
        <v>10.42</v>
      </c>
      <c r="C21" s="19">
        <f t="shared" si="3"/>
        <v>4.333180854160602</v>
      </c>
      <c r="D21" s="19">
        <v>11.36</v>
      </c>
      <c r="E21" s="19">
        <f t="shared" si="4"/>
        <v>4.493670886075949</v>
      </c>
      <c r="F21" s="20">
        <f t="shared" si="5"/>
        <v>4.413425870118276</v>
      </c>
    </row>
    <row r="22" spans="1:6" s="18" customFormat="1" ht="19.5" customHeight="1">
      <c r="A22" s="34" t="s">
        <v>18</v>
      </c>
      <c r="B22" s="16">
        <v>0.58</v>
      </c>
      <c r="C22" s="16">
        <f t="shared" si="3"/>
        <v>0.24119432777477437</v>
      </c>
      <c r="D22" s="16">
        <v>3.75</v>
      </c>
      <c r="E22" s="16">
        <f t="shared" si="4"/>
        <v>1.4833860759493671</v>
      </c>
      <c r="F22" s="17">
        <f t="shared" si="5"/>
        <v>0.8622902018620707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2.34</v>
      </c>
      <c r="C24" s="16">
        <f t="shared" si="3"/>
        <v>0.9730943568844346</v>
      </c>
      <c r="D24" s="16">
        <v>9.33</v>
      </c>
      <c r="E24" s="16">
        <f t="shared" si="4"/>
        <v>3.690664556962025</v>
      </c>
      <c r="F24" s="17">
        <f t="shared" si="5"/>
        <v>2.3318794569232297</v>
      </c>
    </row>
    <row r="25" spans="1:6" s="18" customFormat="1" ht="19.5" customHeight="1">
      <c r="A25" s="35" t="s">
        <v>26</v>
      </c>
      <c r="B25" s="19">
        <v>1.62</v>
      </c>
      <c r="C25" s="19">
        <f t="shared" si="3"/>
        <v>0.673680708612301</v>
      </c>
      <c r="D25" s="19">
        <v>20.1</v>
      </c>
      <c r="E25" s="19">
        <f t="shared" si="4"/>
        <v>7.950949367088608</v>
      </c>
      <c r="F25" s="20">
        <f t="shared" si="5"/>
        <v>4.312315037850454</v>
      </c>
    </row>
    <row r="26" spans="1:6" s="18" customFormat="1" ht="19.5" customHeight="1">
      <c r="A26" s="34" t="s">
        <v>20</v>
      </c>
      <c r="B26" s="16">
        <v>4.38</v>
      </c>
      <c r="C26" s="16">
        <f t="shared" si="3"/>
        <v>1.8214330269888137</v>
      </c>
      <c r="D26" s="16">
        <v>4.97</v>
      </c>
      <c r="E26" s="16">
        <f t="shared" si="4"/>
        <v>1.9659810126582276</v>
      </c>
      <c r="F26" s="17">
        <f t="shared" si="5"/>
        <v>1.8937070198235206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0.94</v>
      </c>
      <c r="C28" s="16">
        <f t="shared" si="3"/>
        <v>0.3909011519108412</v>
      </c>
      <c r="D28" s="16">
        <v>0</v>
      </c>
      <c r="E28" s="16">
        <f t="shared" si="4"/>
        <v>0</v>
      </c>
      <c r="F28" s="17">
        <f t="shared" si="5"/>
        <v>0.1954505759554206</v>
      </c>
    </row>
    <row r="29" spans="1:6" s="18" customFormat="1" ht="19.5" customHeight="1">
      <c r="A29" s="35" t="s">
        <v>22</v>
      </c>
      <c r="B29" s="19">
        <v>1.96</v>
      </c>
      <c r="C29" s="19">
        <f t="shared" si="3"/>
        <v>0.8150704869630307</v>
      </c>
      <c r="D29" s="19">
        <v>1.68</v>
      </c>
      <c r="E29" s="19">
        <f t="shared" si="4"/>
        <v>0.6645569620253164</v>
      </c>
      <c r="F29" s="20">
        <f t="shared" si="5"/>
        <v>0.7398137244941736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3.51</v>
      </c>
      <c r="E30" s="16">
        <f t="shared" si="4"/>
        <v>1.3884493670886076</v>
      </c>
      <c r="F30" s="17">
        <f t="shared" si="5"/>
        <v>0.6942246835443038</v>
      </c>
    </row>
    <row r="31" spans="1:6" s="18" customFormat="1" ht="19.5" customHeight="1">
      <c r="A31" s="35" t="s">
        <v>24</v>
      </c>
      <c r="B31" s="19">
        <v>0.25</v>
      </c>
      <c r="C31" s="19">
        <f t="shared" si="3"/>
        <v>0.10396307231671309</v>
      </c>
      <c r="D31" s="19">
        <v>0.49</v>
      </c>
      <c r="E31" s="19">
        <f t="shared" si="4"/>
        <v>0.1938291139240506</v>
      </c>
      <c r="F31" s="20">
        <f t="shared" si="5"/>
        <v>0.14889609312038185</v>
      </c>
    </row>
    <row r="32" spans="1:6" s="18" customFormat="1" ht="19.5" customHeight="1">
      <c r="A32" s="34" t="s">
        <v>25</v>
      </c>
      <c r="B32" s="16">
        <v>38.16</v>
      </c>
      <c r="C32" s="16">
        <f t="shared" si="3"/>
        <v>15.868923358423087</v>
      </c>
      <c r="D32" s="16">
        <v>28.66</v>
      </c>
      <c r="E32" s="16">
        <f t="shared" si="4"/>
        <v>11.337025316455696</v>
      </c>
      <c r="F32" s="17">
        <f t="shared" si="5"/>
        <v>13.602974337439392</v>
      </c>
    </row>
    <row r="33" spans="1:6" s="27" customFormat="1" ht="19.5" customHeight="1">
      <c r="A33" s="24"/>
      <c r="B33" s="25">
        <f>SUM(B18:B32)</f>
        <v>214.10999999999999</v>
      </c>
      <c r="C33" s="25">
        <f t="shared" si="3"/>
        <v>89.03813365492577</v>
      </c>
      <c r="D33" s="25">
        <f>SUM(D18:D32)</f>
        <v>229.89000000000004</v>
      </c>
      <c r="E33" s="25">
        <f t="shared" si="4"/>
        <v>90.93750000000001</v>
      </c>
      <c r="F33" s="26">
        <f t="shared" si="5"/>
        <v>89.9878168274629</v>
      </c>
    </row>
    <row r="34" spans="1:6" s="33" customFormat="1" ht="19.5" customHeight="1">
      <c r="A34" s="28" t="s">
        <v>4</v>
      </c>
      <c r="B34" s="29">
        <f>SUM(B7:B15,B18:B32)</f>
        <v>240.47</v>
      </c>
      <c r="C34" s="29">
        <f t="shared" si="3"/>
        <v>100</v>
      </c>
      <c r="D34" s="29">
        <f>SUM(D7:D15,D18:D32)</f>
        <v>252.8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H7" sqref="H7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149</v>
      </c>
      <c r="C4" s="88"/>
      <c r="D4" s="87" t="s">
        <v>150</v>
      </c>
      <c r="E4" s="88"/>
      <c r="F4" s="87" t="s">
        <v>151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152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1.29</v>
      </c>
      <c r="C7" s="16">
        <f aca="true" t="shared" si="0" ref="C7:C16">B7/$B$34*100</f>
        <v>0.5098209698454729</v>
      </c>
      <c r="D7" s="16">
        <v>3.34</v>
      </c>
      <c r="E7" s="16">
        <f aca="true" t="shared" si="1" ref="E7:E16">D7/$D$34*100</f>
        <v>1.3207845618475167</v>
      </c>
      <c r="F7" s="16">
        <v>1.77</v>
      </c>
      <c r="G7" s="16">
        <f aca="true" t="shared" si="2" ref="G7:G16">F7/$F$34*100</f>
        <v>0.7115291847563917</v>
      </c>
      <c r="H7" s="17">
        <f aca="true" t="shared" si="3" ref="H7:H16">(C7+E7+G7)/3</f>
        <v>0.8473782388164603</v>
      </c>
    </row>
    <row r="8" spans="1:8" s="18" customFormat="1" ht="19.5" customHeight="1">
      <c r="A8" s="35" t="s">
        <v>6</v>
      </c>
      <c r="B8" s="19">
        <v>1.82</v>
      </c>
      <c r="C8" s="19">
        <f t="shared" si="0"/>
        <v>0.7192822985416749</v>
      </c>
      <c r="D8" s="19">
        <v>1.64</v>
      </c>
      <c r="E8" s="19">
        <f t="shared" si="1"/>
        <v>0.6485289465359063</v>
      </c>
      <c r="F8" s="19">
        <v>1.84</v>
      </c>
      <c r="G8" s="19">
        <f t="shared" si="2"/>
        <v>0.739668757034893</v>
      </c>
      <c r="H8" s="20">
        <f t="shared" si="3"/>
        <v>0.7024933340374915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0.03</v>
      </c>
      <c r="E9" s="16">
        <f t="shared" si="1"/>
        <v>0.011863334387851945</v>
      </c>
      <c r="F9" s="16">
        <v>0</v>
      </c>
      <c r="G9" s="16">
        <f t="shared" si="2"/>
        <v>0</v>
      </c>
      <c r="H9" s="17">
        <f t="shared" si="3"/>
        <v>0.003954444795950648</v>
      </c>
    </row>
    <row r="10" spans="1:8" s="18" customFormat="1" ht="19.5" customHeight="1">
      <c r="A10" s="35" t="s">
        <v>2</v>
      </c>
      <c r="B10" s="19">
        <v>8.14</v>
      </c>
      <c r="C10" s="19">
        <f t="shared" si="0"/>
        <v>3.217009840730349</v>
      </c>
      <c r="D10" s="19">
        <v>5.56</v>
      </c>
      <c r="E10" s="19">
        <f t="shared" si="1"/>
        <v>2.1986713065485604</v>
      </c>
      <c r="F10" s="19">
        <v>6.02</v>
      </c>
      <c r="G10" s="19">
        <f t="shared" si="2"/>
        <v>2.4200032159511173</v>
      </c>
      <c r="H10" s="20">
        <f t="shared" si="3"/>
        <v>2.611894787743342</v>
      </c>
    </row>
    <row r="11" spans="1:8" s="18" customFormat="1" ht="19.5" customHeight="1">
      <c r="A11" s="34" t="s">
        <v>9</v>
      </c>
      <c r="B11" s="16">
        <v>4.13</v>
      </c>
      <c r="C11" s="16">
        <f t="shared" si="0"/>
        <v>1.632217523613801</v>
      </c>
      <c r="D11" s="16">
        <v>16.68</v>
      </c>
      <c r="E11" s="16">
        <f t="shared" si="1"/>
        <v>6.596013919645682</v>
      </c>
      <c r="F11" s="16">
        <v>4.3</v>
      </c>
      <c r="G11" s="16">
        <f t="shared" si="2"/>
        <v>1.7285737256793696</v>
      </c>
      <c r="H11" s="17">
        <f t="shared" si="3"/>
        <v>3.318935056312951</v>
      </c>
    </row>
    <row r="12" spans="1:8" s="18" customFormat="1" ht="19.5" customHeight="1">
      <c r="A12" s="35" t="s">
        <v>13</v>
      </c>
      <c r="B12" s="19">
        <v>4.33</v>
      </c>
      <c r="C12" s="19">
        <f t="shared" si="0"/>
        <v>1.7112595344425565</v>
      </c>
      <c r="D12" s="19">
        <v>3.15</v>
      </c>
      <c r="E12" s="19">
        <f t="shared" si="1"/>
        <v>1.2456501107244544</v>
      </c>
      <c r="F12" s="19">
        <v>3.59</v>
      </c>
      <c r="G12" s="19">
        <f t="shared" si="2"/>
        <v>1.443158063997427</v>
      </c>
      <c r="H12" s="20">
        <f t="shared" si="3"/>
        <v>1.466689236388146</v>
      </c>
    </row>
    <row r="13" spans="1:8" s="18" customFormat="1" ht="19.5" customHeight="1">
      <c r="A13" s="34" t="s">
        <v>10</v>
      </c>
      <c r="B13" s="16">
        <v>0.35</v>
      </c>
      <c r="C13" s="16">
        <f t="shared" si="0"/>
        <v>0.1383235189503221</v>
      </c>
      <c r="D13" s="16">
        <v>0.79</v>
      </c>
      <c r="E13" s="16">
        <f t="shared" si="1"/>
        <v>0.31240113888010124</v>
      </c>
      <c r="F13" s="16">
        <v>0.9</v>
      </c>
      <c r="G13" s="16">
        <f t="shared" si="2"/>
        <v>0.361794500723589</v>
      </c>
      <c r="H13" s="17">
        <f t="shared" si="3"/>
        <v>0.2708397195180041</v>
      </c>
    </row>
    <row r="14" spans="1:8" s="18" customFormat="1" ht="19.5" customHeight="1">
      <c r="A14" s="35" t="s">
        <v>11</v>
      </c>
      <c r="B14" s="19">
        <v>1.03</v>
      </c>
      <c r="C14" s="19">
        <f t="shared" si="0"/>
        <v>0.4070663557680908</v>
      </c>
      <c r="D14" s="19">
        <v>1.13</v>
      </c>
      <c r="E14" s="19">
        <f t="shared" si="1"/>
        <v>0.4468522619424232</v>
      </c>
      <c r="F14" s="19">
        <v>0.75</v>
      </c>
      <c r="G14" s="19">
        <f t="shared" si="2"/>
        <v>0.30149541726965745</v>
      </c>
      <c r="H14" s="20">
        <f t="shared" si="3"/>
        <v>0.3851380116600572</v>
      </c>
    </row>
    <row r="15" spans="1:8" s="18" customFormat="1" ht="19.5" customHeight="1">
      <c r="A15" s="34" t="s">
        <v>12</v>
      </c>
      <c r="B15" s="16">
        <v>0.27</v>
      </c>
      <c r="C15" s="16">
        <f t="shared" si="0"/>
        <v>0.10670671461881992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0.035568904872939976</v>
      </c>
    </row>
    <row r="16" spans="1:8" s="18" customFormat="1" ht="19.5" customHeight="1">
      <c r="A16" s="23"/>
      <c r="B16" s="21">
        <f>SUM(B7:B15)</f>
        <v>21.360000000000003</v>
      </c>
      <c r="C16" s="21">
        <f t="shared" si="0"/>
        <v>8.441686756511087</v>
      </c>
      <c r="D16" s="21">
        <f>SUM(D7:D15)</f>
        <v>32.32</v>
      </c>
      <c r="E16" s="21">
        <f t="shared" si="1"/>
        <v>12.780765580512496</v>
      </c>
      <c r="F16" s="21">
        <f>SUM(F7:F15)</f>
        <v>19.169999999999998</v>
      </c>
      <c r="G16" s="21">
        <f t="shared" si="2"/>
        <v>7.706222865412444</v>
      </c>
      <c r="H16" s="22">
        <f t="shared" si="3"/>
        <v>9.642891734145342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36.45</v>
      </c>
      <c r="C18" s="16">
        <f aca="true" t="shared" si="4" ref="C18:C34">B18/$B$34*100</f>
        <v>14.405406473540689</v>
      </c>
      <c r="D18" s="16">
        <v>34.3</v>
      </c>
      <c r="E18" s="16">
        <f aca="true" t="shared" si="5" ref="E18:E34">D18/$D$34*100</f>
        <v>13.563745650110723</v>
      </c>
      <c r="F18" s="16">
        <v>27.83</v>
      </c>
      <c r="G18" s="16">
        <f aca="true" t="shared" si="6" ref="G18:G34">F18/$F$34*100</f>
        <v>11.187489950152756</v>
      </c>
      <c r="H18" s="17">
        <f aca="true" t="shared" si="7" ref="H18:H34">(C18+E18+G18)/3</f>
        <v>13.052214024601389</v>
      </c>
    </row>
    <row r="19" spans="1:8" s="18" customFormat="1" ht="19.5" customHeight="1">
      <c r="A19" s="35" t="s">
        <v>15</v>
      </c>
      <c r="B19" s="19">
        <v>74.6</v>
      </c>
      <c r="C19" s="19">
        <f t="shared" si="4"/>
        <v>29.482670039125797</v>
      </c>
      <c r="D19" s="19">
        <v>60.67</v>
      </c>
      <c r="E19" s="19">
        <f t="shared" si="5"/>
        <v>23.991616577032584</v>
      </c>
      <c r="F19" s="19">
        <v>103.87</v>
      </c>
      <c r="G19" s="19">
        <f t="shared" si="6"/>
        <v>41.7551053223991</v>
      </c>
      <c r="H19" s="20">
        <f t="shared" si="7"/>
        <v>31.74313064618583</v>
      </c>
    </row>
    <row r="20" spans="1:8" s="18" customFormat="1" ht="19.5" customHeight="1">
      <c r="A20" s="34" t="s">
        <v>16</v>
      </c>
      <c r="B20" s="16">
        <v>13.53</v>
      </c>
      <c r="C20" s="16">
        <f t="shared" si="4"/>
        <v>5.347192032565308</v>
      </c>
      <c r="D20" s="16">
        <v>44.06</v>
      </c>
      <c r="E20" s="16">
        <f t="shared" si="5"/>
        <v>17.42328377095856</v>
      </c>
      <c r="F20" s="16">
        <v>4.66</v>
      </c>
      <c r="G20" s="16">
        <f t="shared" si="6"/>
        <v>1.8732915259688052</v>
      </c>
      <c r="H20" s="17">
        <f t="shared" si="7"/>
        <v>8.214589109830891</v>
      </c>
    </row>
    <row r="21" spans="1:8" s="18" customFormat="1" ht="19.5" customHeight="1">
      <c r="A21" s="35" t="s">
        <v>17</v>
      </c>
      <c r="B21" s="19">
        <v>14.5</v>
      </c>
      <c r="C21" s="19">
        <f t="shared" si="4"/>
        <v>5.730545785084773</v>
      </c>
      <c r="D21" s="19">
        <v>6.78</v>
      </c>
      <c r="E21" s="19">
        <f t="shared" si="5"/>
        <v>2.68111357165454</v>
      </c>
      <c r="F21" s="19">
        <v>4.91</v>
      </c>
      <c r="G21" s="19">
        <f t="shared" si="6"/>
        <v>1.9737899983920244</v>
      </c>
      <c r="H21" s="20">
        <f t="shared" si="7"/>
        <v>3.461816451710446</v>
      </c>
    </row>
    <row r="22" spans="1:8" s="18" customFormat="1" ht="19.5" customHeight="1">
      <c r="A22" s="34" t="s">
        <v>18</v>
      </c>
      <c r="B22" s="16">
        <v>6.07</v>
      </c>
      <c r="C22" s="16">
        <f t="shared" si="4"/>
        <v>2.3989250286527293</v>
      </c>
      <c r="D22" s="16">
        <v>4.21</v>
      </c>
      <c r="E22" s="16">
        <f t="shared" si="5"/>
        <v>1.6648212590952232</v>
      </c>
      <c r="F22" s="16">
        <v>6.08</v>
      </c>
      <c r="G22" s="16">
        <f t="shared" si="6"/>
        <v>2.44412284933269</v>
      </c>
      <c r="H22" s="17">
        <f t="shared" si="7"/>
        <v>2.1692897123602144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2.4</v>
      </c>
      <c r="G23" s="19">
        <f t="shared" si="6"/>
        <v>0.9647853352629039</v>
      </c>
      <c r="H23" s="20">
        <f t="shared" si="7"/>
        <v>0.3215951117543013</v>
      </c>
    </row>
    <row r="24" spans="1:8" s="18" customFormat="1" ht="19.5" customHeight="1">
      <c r="A24" s="34" t="s">
        <v>19</v>
      </c>
      <c r="B24" s="16">
        <v>20.97</v>
      </c>
      <c r="C24" s="16">
        <f t="shared" si="4"/>
        <v>8.287554835395012</v>
      </c>
      <c r="D24" s="16">
        <v>9.26</v>
      </c>
      <c r="E24" s="16">
        <f t="shared" si="5"/>
        <v>3.6618158810503</v>
      </c>
      <c r="F24" s="16">
        <v>8.88</v>
      </c>
      <c r="G24" s="16">
        <f t="shared" si="6"/>
        <v>3.5697057404727452</v>
      </c>
      <c r="H24" s="17">
        <f t="shared" si="7"/>
        <v>5.173025485639353</v>
      </c>
    </row>
    <row r="25" spans="1:8" s="18" customFormat="1" ht="19.5" customHeight="1">
      <c r="A25" s="35" t="s">
        <v>26</v>
      </c>
      <c r="B25" s="19">
        <v>3.26</v>
      </c>
      <c r="C25" s="19">
        <f t="shared" si="4"/>
        <v>1.2883847765087144</v>
      </c>
      <c r="D25" s="19">
        <v>3.26</v>
      </c>
      <c r="E25" s="19">
        <f t="shared" si="5"/>
        <v>1.2891490034799113</v>
      </c>
      <c r="F25" s="19">
        <v>1.15</v>
      </c>
      <c r="G25" s="19">
        <f t="shared" si="6"/>
        <v>0.4622929731468081</v>
      </c>
      <c r="H25" s="20">
        <f t="shared" si="7"/>
        <v>1.013275584378478</v>
      </c>
    </row>
    <row r="26" spans="1:8" s="18" customFormat="1" ht="19.5" customHeight="1">
      <c r="A26" s="34" t="s">
        <v>20</v>
      </c>
      <c r="B26" s="16">
        <v>5.79</v>
      </c>
      <c r="C26" s="16">
        <f t="shared" si="4"/>
        <v>2.2882662134924714</v>
      </c>
      <c r="D26" s="16">
        <v>4.85</v>
      </c>
      <c r="E26" s="16">
        <f t="shared" si="5"/>
        <v>1.9179057260360646</v>
      </c>
      <c r="F26" s="16">
        <v>2.65</v>
      </c>
      <c r="G26" s="16">
        <f t="shared" si="6"/>
        <v>1.065283807686123</v>
      </c>
      <c r="H26" s="17">
        <f t="shared" si="7"/>
        <v>1.7571519157382198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0</v>
      </c>
      <c r="E27" s="19">
        <f t="shared" si="5"/>
        <v>0</v>
      </c>
      <c r="F27" s="19">
        <v>0</v>
      </c>
      <c r="G27" s="19">
        <f t="shared" si="6"/>
        <v>0</v>
      </c>
      <c r="H27" s="20">
        <f t="shared" si="7"/>
        <v>0</v>
      </c>
    </row>
    <row r="28" spans="1:8" s="18" customFormat="1" ht="19.5" customHeight="1">
      <c r="A28" s="34" t="s">
        <v>21</v>
      </c>
      <c r="B28" s="16">
        <v>1.32</v>
      </c>
      <c r="C28" s="16">
        <f t="shared" si="4"/>
        <v>0.5216772714697863</v>
      </c>
      <c r="D28" s="16">
        <v>0.26</v>
      </c>
      <c r="E28" s="16">
        <f t="shared" si="5"/>
        <v>0.10281556469471685</v>
      </c>
      <c r="F28" s="16">
        <v>0</v>
      </c>
      <c r="G28" s="16">
        <f t="shared" si="6"/>
        <v>0</v>
      </c>
      <c r="H28" s="17">
        <f t="shared" si="7"/>
        <v>0.20816427872150103</v>
      </c>
    </row>
    <row r="29" spans="1:8" s="18" customFormat="1" ht="19.5" customHeight="1">
      <c r="A29" s="35" t="s">
        <v>22</v>
      </c>
      <c r="B29" s="19">
        <v>8.9</v>
      </c>
      <c r="C29" s="19">
        <f t="shared" si="4"/>
        <v>3.5173694818796197</v>
      </c>
      <c r="D29" s="19">
        <v>2.64</v>
      </c>
      <c r="E29" s="19">
        <f t="shared" si="5"/>
        <v>1.0439734261309712</v>
      </c>
      <c r="F29" s="19">
        <v>7.72</v>
      </c>
      <c r="G29" s="19">
        <f t="shared" si="6"/>
        <v>3.1033928284290075</v>
      </c>
      <c r="H29" s="20">
        <f t="shared" si="7"/>
        <v>2.5549119121465327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0</v>
      </c>
      <c r="C31" s="19">
        <f t="shared" si="4"/>
        <v>0</v>
      </c>
      <c r="D31" s="19">
        <v>5.83</v>
      </c>
      <c r="E31" s="19">
        <f t="shared" si="5"/>
        <v>2.305441316039228</v>
      </c>
      <c r="F31" s="19">
        <v>0</v>
      </c>
      <c r="G31" s="19">
        <f t="shared" si="6"/>
        <v>0</v>
      </c>
      <c r="H31" s="20">
        <f t="shared" si="7"/>
        <v>0.7684804386797427</v>
      </c>
    </row>
    <row r="32" spans="1:8" s="18" customFormat="1" ht="19.5" customHeight="1">
      <c r="A32" s="34" t="s">
        <v>25</v>
      </c>
      <c r="B32" s="16">
        <v>46.28</v>
      </c>
      <c r="C32" s="16">
        <f t="shared" si="4"/>
        <v>18.29032130577402</v>
      </c>
      <c r="D32" s="16">
        <v>44.44</v>
      </c>
      <c r="E32" s="16">
        <f t="shared" si="5"/>
        <v>17.57355267320468</v>
      </c>
      <c r="F32" s="16">
        <v>59.44</v>
      </c>
      <c r="G32" s="16">
        <f t="shared" si="6"/>
        <v>23.894516803344587</v>
      </c>
      <c r="H32" s="17">
        <f t="shared" si="7"/>
        <v>19.919463594107764</v>
      </c>
    </row>
    <row r="33" spans="1:8" s="27" customFormat="1" ht="19.5" customHeight="1">
      <c r="A33" s="24"/>
      <c r="B33" s="25">
        <f>SUM(B18:B32)</f>
        <v>231.66999999999996</v>
      </c>
      <c r="C33" s="25">
        <f t="shared" si="4"/>
        <v>91.55831324348891</v>
      </c>
      <c r="D33" s="25">
        <f>SUM(D18:D32)</f>
        <v>220.55999999999997</v>
      </c>
      <c r="E33" s="25">
        <f t="shared" si="5"/>
        <v>87.21923441948749</v>
      </c>
      <c r="F33" s="25">
        <f>SUM(F18:F32)</f>
        <v>229.59</v>
      </c>
      <c r="G33" s="25">
        <f t="shared" si="6"/>
        <v>92.29377713458756</v>
      </c>
      <c r="H33" s="26">
        <f t="shared" si="7"/>
        <v>90.35710826585466</v>
      </c>
    </row>
    <row r="34" spans="1:8" s="33" customFormat="1" ht="19.5" customHeight="1">
      <c r="A34" s="28" t="s">
        <v>4</v>
      </c>
      <c r="B34" s="29">
        <f>SUM(B7:B15,B18:B32)</f>
        <v>253.02999999999997</v>
      </c>
      <c r="C34" s="29">
        <f t="shared" si="4"/>
        <v>100</v>
      </c>
      <c r="D34" s="29">
        <f>SUM(D7:D15,D18:D32)</f>
        <v>252.88</v>
      </c>
      <c r="E34" s="29">
        <f t="shared" si="5"/>
        <v>100</v>
      </c>
      <c r="F34" s="29">
        <f>SUM(F7:F15,F18:F32)</f>
        <v>248.76000000000002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K12" sqref="K12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154</v>
      </c>
      <c r="C4" s="88"/>
      <c r="D4" s="87" t="s">
        <v>155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156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4.61</v>
      </c>
      <c r="C7" s="16">
        <f aca="true" t="shared" si="0" ref="C7:C16">B7/$B$34*100</f>
        <v>1.7983927596161358</v>
      </c>
      <c r="D7" s="16">
        <v>3.57</v>
      </c>
      <c r="E7" s="16">
        <f aca="true" t="shared" si="1" ref="E7:E16">D7/$D$34*100</f>
        <v>1.4093959731543624</v>
      </c>
      <c r="F7" s="17">
        <f aca="true" t="shared" si="2" ref="F7:F16">(C7+E7)/2</f>
        <v>1.6038943663852492</v>
      </c>
    </row>
    <row r="8" spans="1:6" s="18" customFormat="1" ht="19.5" customHeight="1">
      <c r="A8" s="35" t="s">
        <v>6</v>
      </c>
      <c r="B8" s="19">
        <v>1.65</v>
      </c>
      <c r="C8" s="19">
        <f t="shared" si="0"/>
        <v>0.6436763673246472</v>
      </c>
      <c r="D8" s="19">
        <v>2.81</v>
      </c>
      <c r="E8" s="19">
        <f t="shared" si="1"/>
        <v>1.1093564942755627</v>
      </c>
      <c r="F8" s="20">
        <f t="shared" si="2"/>
        <v>0.876516430800105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10.76</v>
      </c>
      <c r="C10" s="19">
        <f t="shared" si="0"/>
        <v>4.1975501287352746</v>
      </c>
      <c r="D10" s="19">
        <v>11.28</v>
      </c>
      <c r="E10" s="19">
        <f t="shared" si="1"/>
        <v>4.453217528622187</v>
      </c>
      <c r="F10" s="20">
        <f t="shared" si="2"/>
        <v>4.325383828678731</v>
      </c>
    </row>
    <row r="11" spans="1:6" s="18" customFormat="1" ht="19.5" customHeight="1">
      <c r="A11" s="34" t="s">
        <v>9</v>
      </c>
      <c r="B11" s="16">
        <v>4.63</v>
      </c>
      <c r="C11" s="16">
        <f t="shared" si="0"/>
        <v>1.8061948974018889</v>
      </c>
      <c r="D11" s="16">
        <v>3.71</v>
      </c>
      <c r="E11" s="16">
        <f t="shared" si="1"/>
        <v>1.4646664034741415</v>
      </c>
      <c r="F11" s="17">
        <f t="shared" si="2"/>
        <v>1.6354306504380152</v>
      </c>
    </row>
    <row r="12" spans="1:6" s="18" customFormat="1" ht="19.5" customHeight="1">
      <c r="A12" s="35" t="s">
        <v>13</v>
      </c>
      <c r="B12" s="19">
        <v>6.84</v>
      </c>
      <c r="C12" s="19">
        <f t="shared" si="0"/>
        <v>2.6683311227276283</v>
      </c>
      <c r="D12" s="19">
        <v>4.94</v>
      </c>
      <c r="E12" s="19">
        <f t="shared" si="1"/>
        <v>1.9502566127121992</v>
      </c>
      <c r="F12" s="20">
        <f t="shared" si="2"/>
        <v>2.309293867719914</v>
      </c>
    </row>
    <row r="13" spans="1:6" s="18" customFormat="1" ht="19.5" customHeight="1">
      <c r="A13" s="34" t="s">
        <v>10</v>
      </c>
      <c r="B13" s="16">
        <v>0.99</v>
      </c>
      <c r="C13" s="16">
        <f t="shared" si="0"/>
        <v>0.3862058203947883</v>
      </c>
      <c r="D13" s="16">
        <v>0.89</v>
      </c>
      <c r="E13" s="16">
        <f t="shared" si="1"/>
        <v>0.35136202131859456</v>
      </c>
      <c r="F13" s="17">
        <f t="shared" si="2"/>
        <v>0.3687839208566914</v>
      </c>
    </row>
    <row r="14" spans="1:6" s="18" customFormat="1" ht="19.5" customHeight="1">
      <c r="A14" s="35" t="s">
        <v>11</v>
      </c>
      <c r="B14" s="19">
        <v>1.93</v>
      </c>
      <c r="C14" s="19">
        <f t="shared" si="0"/>
        <v>0.7529062963251933</v>
      </c>
      <c r="D14" s="19">
        <v>1.06</v>
      </c>
      <c r="E14" s="19">
        <f t="shared" si="1"/>
        <v>0.4184761152783261</v>
      </c>
      <c r="F14" s="20">
        <f t="shared" si="2"/>
        <v>0.5856912058017597</v>
      </c>
    </row>
    <row r="15" spans="1:6" s="18" customFormat="1" ht="19.5" customHeight="1">
      <c r="A15" s="34" t="s">
        <v>12</v>
      </c>
      <c r="B15" s="16">
        <v>1.42</v>
      </c>
      <c r="C15" s="16">
        <f t="shared" si="0"/>
        <v>0.5539517827884842</v>
      </c>
      <c r="D15" s="16">
        <v>0</v>
      </c>
      <c r="E15" s="16">
        <f t="shared" si="1"/>
        <v>0</v>
      </c>
      <c r="F15" s="17">
        <f t="shared" si="2"/>
        <v>0.2769758913942421</v>
      </c>
    </row>
    <row r="16" spans="1:6" s="18" customFormat="1" ht="19.5" customHeight="1">
      <c r="A16" s="23"/>
      <c r="B16" s="21">
        <f>SUM(B7:B15)</f>
        <v>32.83</v>
      </c>
      <c r="C16" s="21">
        <f t="shared" si="0"/>
        <v>12.80720917531404</v>
      </c>
      <c r="D16" s="21">
        <f>SUM(D7:D15)</f>
        <v>28.26</v>
      </c>
      <c r="E16" s="21">
        <f t="shared" si="1"/>
        <v>11.156731148835375</v>
      </c>
      <c r="F16" s="22">
        <f t="shared" si="2"/>
        <v>11.981970162074706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88.1</v>
      </c>
      <c r="C18" s="16">
        <f aca="true" t="shared" si="3" ref="C18:C34">B18/$B$34*100</f>
        <v>34.36841694624328</v>
      </c>
      <c r="D18" s="16">
        <v>48.32</v>
      </c>
      <c r="E18" s="16">
        <f aca="true" t="shared" si="4" ref="E18:E34">D18/$D$34*100</f>
        <v>19.076194236083698</v>
      </c>
      <c r="F18" s="17">
        <f aca="true" t="shared" si="5" ref="F18:F34">(C18+E18)/2</f>
        <v>26.72230559116349</v>
      </c>
    </row>
    <row r="19" spans="1:6" s="18" customFormat="1" ht="19.5" customHeight="1">
      <c r="A19" s="35" t="s">
        <v>15</v>
      </c>
      <c r="B19" s="19">
        <v>10.9</v>
      </c>
      <c r="C19" s="19">
        <f t="shared" si="3"/>
        <v>4.252165093235548</v>
      </c>
      <c r="D19" s="19">
        <v>83.6</v>
      </c>
      <c r="E19" s="19">
        <f t="shared" si="4"/>
        <v>33.00434267666798</v>
      </c>
      <c r="F19" s="20">
        <f t="shared" si="5"/>
        <v>18.628253884951764</v>
      </c>
    </row>
    <row r="20" spans="1:6" s="18" customFormat="1" ht="19.5" customHeight="1">
      <c r="A20" s="34" t="s">
        <v>16</v>
      </c>
      <c r="B20" s="16">
        <v>11.06</v>
      </c>
      <c r="C20" s="16">
        <f t="shared" si="3"/>
        <v>4.314582195521575</v>
      </c>
      <c r="D20" s="16">
        <v>7.83</v>
      </c>
      <c r="E20" s="16">
        <f t="shared" si="4"/>
        <v>3.0911962100276353</v>
      </c>
      <c r="F20" s="17">
        <f t="shared" si="5"/>
        <v>3.702889202774605</v>
      </c>
    </row>
    <row r="21" spans="1:6" s="18" customFormat="1" ht="19.5" customHeight="1">
      <c r="A21" s="35" t="s">
        <v>17</v>
      </c>
      <c r="B21" s="19">
        <v>9.04</v>
      </c>
      <c r="C21" s="19">
        <f t="shared" si="3"/>
        <v>3.526566279160491</v>
      </c>
      <c r="D21" s="19">
        <v>21.66</v>
      </c>
      <c r="E21" s="19">
        <f t="shared" si="4"/>
        <v>8.551125148045797</v>
      </c>
      <c r="F21" s="20">
        <f t="shared" si="5"/>
        <v>6.038845713603144</v>
      </c>
    </row>
    <row r="22" spans="1:6" s="18" customFormat="1" ht="19.5" customHeight="1">
      <c r="A22" s="34" t="s">
        <v>18</v>
      </c>
      <c r="B22" s="16">
        <v>3.93</v>
      </c>
      <c r="C22" s="16">
        <f t="shared" si="3"/>
        <v>1.5331200749005232</v>
      </c>
      <c r="D22" s="16">
        <v>0.23</v>
      </c>
      <c r="E22" s="16">
        <f t="shared" si="4"/>
        <v>0.0908014212396368</v>
      </c>
      <c r="F22" s="17">
        <f t="shared" si="5"/>
        <v>0.81196074807008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13.45</v>
      </c>
      <c r="C24" s="16">
        <f t="shared" si="3"/>
        <v>5.246937660919093</v>
      </c>
      <c r="D24" s="16">
        <v>6.35</v>
      </c>
      <c r="E24" s="16">
        <f t="shared" si="4"/>
        <v>2.5069088037899725</v>
      </c>
      <c r="F24" s="17">
        <f t="shared" si="5"/>
        <v>3.8769232323545326</v>
      </c>
    </row>
    <row r="25" spans="1:6" s="18" customFormat="1" ht="19.5" customHeight="1">
      <c r="A25" s="35" t="s">
        <v>26</v>
      </c>
      <c r="B25" s="19">
        <v>15.23</v>
      </c>
      <c r="C25" s="19">
        <f t="shared" si="3"/>
        <v>5.941327923851137</v>
      </c>
      <c r="D25" s="19">
        <v>4.07</v>
      </c>
      <c r="E25" s="19">
        <f t="shared" si="4"/>
        <v>1.606790367153573</v>
      </c>
      <c r="F25" s="20">
        <f t="shared" si="5"/>
        <v>3.7740591455023553</v>
      </c>
    </row>
    <row r="26" spans="1:6" s="18" customFormat="1" ht="19.5" customHeight="1">
      <c r="A26" s="34" t="s">
        <v>20</v>
      </c>
      <c r="B26" s="16">
        <v>6.09</v>
      </c>
      <c r="C26" s="16">
        <f t="shared" si="3"/>
        <v>2.3757509557618794</v>
      </c>
      <c r="D26" s="16">
        <v>3.6</v>
      </c>
      <c r="E26" s="16">
        <f t="shared" si="4"/>
        <v>1.4212396367943152</v>
      </c>
      <c r="F26" s="17">
        <f t="shared" si="5"/>
        <v>1.8984952962780972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2.46</v>
      </c>
      <c r="E27" s="19">
        <f t="shared" si="4"/>
        <v>0.9711804184761154</v>
      </c>
      <c r="F27" s="20">
        <f t="shared" si="5"/>
        <v>0.4855902092380577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1.58</v>
      </c>
      <c r="E28" s="16">
        <f t="shared" si="4"/>
        <v>0.6237662850375051</v>
      </c>
      <c r="F28" s="17">
        <f t="shared" si="5"/>
        <v>0.31188314251875254</v>
      </c>
    </row>
    <row r="29" spans="1:6" s="18" customFormat="1" ht="19.5" customHeight="1">
      <c r="A29" s="35" t="s">
        <v>22</v>
      </c>
      <c r="B29" s="19">
        <v>0.45</v>
      </c>
      <c r="C29" s="19">
        <f t="shared" si="3"/>
        <v>0.17554810017944922</v>
      </c>
      <c r="D29" s="19">
        <v>2.38</v>
      </c>
      <c r="E29" s="19">
        <f t="shared" si="4"/>
        <v>0.9395973154362417</v>
      </c>
      <c r="F29" s="20">
        <f t="shared" si="5"/>
        <v>0.5575727078078454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4.29</v>
      </c>
      <c r="C31" s="19">
        <f t="shared" si="3"/>
        <v>1.6735585550440826</v>
      </c>
      <c r="D31" s="19">
        <v>6.89</v>
      </c>
      <c r="E31" s="19">
        <f t="shared" si="4"/>
        <v>2.7200947493091197</v>
      </c>
      <c r="F31" s="20">
        <f t="shared" si="5"/>
        <v>2.1968266521766013</v>
      </c>
    </row>
    <row r="32" spans="1:6" s="18" customFormat="1" ht="19.5" customHeight="1">
      <c r="A32" s="34" t="s">
        <v>25</v>
      </c>
      <c r="B32" s="16">
        <v>60.97</v>
      </c>
      <c r="C32" s="16">
        <f t="shared" si="3"/>
        <v>23.78481703986893</v>
      </c>
      <c r="D32" s="16">
        <v>36.07</v>
      </c>
      <c r="E32" s="16">
        <f t="shared" si="4"/>
        <v>14.240031583103042</v>
      </c>
      <c r="F32" s="17">
        <f t="shared" si="5"/>
        <v>19.012424311485987</v>
      </c>
    </row>
    <row r="33" spans="1:6" s="27" customFormat="1" ht="19.5" customHeight="1">
      <c r="A33" s="24"/>
      <c r="B33" s="25">
        <f>SUM(B18:B32)</f>
        <v>223.50999999999996</v>
      </c>
      <c r="C33" s="25">
        <f t="shared" si="3"/>
        <v>87.19279082468597</v>
      </c>
      <c r="D33" s="25">
        <f>SUM(D18:D32)</f>
        <v>225.03999999999996</v>
      </c>
      <c r="E33" s="25">
        <f t="shared" si="4"/>
        <v>88.84326885116461</v>
      </c>
      <c r="F33" s="26">
        <f t="shared" si="5"/>
        <v>88.0180298379253</v>
      </c>
    </row>
    <row r="34" spans="1:6" s="33" customFormat="1" ht="19.5" customHeight="1">
      <c r="A34" s="28" t="s">
        <v>4</v>
      </c>
      <c r="B34" s="29">
        <f>SUM(B7:B15,B18:B32)</f>
        <v>256.3399999999999</v>
      </c>
      <c r="C34" s="29">
        <f t="shared" si="3"/>
        <v>100</v>
      </c>
      <c r="D34" s="29">
        <f>SUM(D7:D15,D18:D32)</f>
        <v>253.29999999999998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J28" sqref="J28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158</v>
      </c>
      <c r="C4" s="88"/>
      <c r="D4" s="87" t="s">
        <v>159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160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3.62</v>
      </c>
      <c r="C7" s="16">
        <f aca="true" t="shared" si="0" ref="C7:C16">B7/$B$34*100</f>
        <v>1.4032639454200102</v>
      </c>
      <c r="D7" s="16">
        <v>2.71</v>
      </c>
      <c r="E7" s="16">
        <f aca="true" t="shared" si="1" ref="E7:E16">D7/$D$34*100</f>
        <v>1.0919933916267075</v>
      </c>
      <c r="F7" s="17">
        <f aca="true" t="shared" si="2" ref="F7:F16">(C7+E7)/2</f>
        <v>1.2476286685233589</v>
      </c>
    </row>
    <row r="8" spans="1:6" s="18" customFormat="1" ht="19.5" customHeight="1">
      <c r="A8" s="35" t="s">
        <v>6</v>
      </c>
      <c r="B8" s="19">
        <v>3.68</v>
      </c>
      <c r="C8" s="19">
        <f t="shared" si="0"/>
        <v>1.4265224638523861</v>
      </c>
      <c r="D8" s="19">
        <v>2.02</v>
      </c>
      <c r="E8" s="19">
        <f t="shared" si="1"/>
        <v>0.8139581738324535</v>
      </c>
      <c r="F8" s="20">
        <f t="shared" si="2"/>
        <v>1.12024031884242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6.94</v>
      </c>
      <c r="C10" s="19">
        <f t="shared" si="0"/>
        <v>2.6902352986781413</v>
      </c>
      <c r="D10" s="19">
        <v>8.89</v>
      </c>
      <c r="E10" s="19">
        <f t="shared" si="1"/>
        <v>3.582221864044808</v>
      </c>
      <c r="F10" s="20">
        <f t="shared" si="2"/>
        <v>3.1362285813614745</v>
      </c>
    </row>
    <row r="11" spans="1:6" s="18" customFormat="1" ht="19.5" customHeight="1">
      <c r="A11" s="34" t="s">
        <v>9</v>
      </c>
      <c r="B11" s="16">
        <v>4.07</v>
      </c>
      <c r="C11" s="16">
        <f t="shared" si="0"/>
        <v>1.5777028336628294</v>
      </c>
      <c r="D11" s="16">
        <v>3.87</v>
      </c>
      <c r="E11" s="16">
        <f t="shared" si="1"/>
        <v>1.559414917193859</v>
      </c>
      <c r="F11" s="17">
        <f t="shared" si="2"/>
        <v>1.5685588754283442</v>
      </c>
    </row>
    <row r="12" spans="1:6" s="18" customFormat="1" ht="19.5" customHeight="1">
      <c r="A12" s="35" t="s">
        <v>13</v>
      </c>
      <c r="B12" s="19">
        <v>4.53</v>
      </c>
      <c r="C12" s="19">
        <f t="shared" si="0"/>
        <v>1.7560181416443776</v>
      </c>
      <c r="D12" s="19">
        <v>5.99</v>
      </c>
      <c r="E12" s="19">
        <f t="shared" si="1"/>
        <v>2.413668050126929</v>
      </c>
      <c r="F12" s="20">
        <f t="shared" si="2"/>
        <v>2.0848430958856534</v>
      </c>
    </row>
    <row r="13" spans="1:6" s="18" customFormat="1" ht="19.5" customHeight="1">
      <c r="A13" s="34" t="s">
        <v>10</v>
      </c>
      <c r="B13" s="16">
        <v>1.23</v>
      </c>
      <c r="C13" s="16">
        <f t="shared" si="0"/>
        <v>0.4767996278637051</v>
      </c>
      <c r="D13" s="16">
        <v>0.97</v>
      </c>
      <c r="E13" s="16">
        <f t="shared" si="1"/>
        <v>0.3908611032759801</v>
      </c>
      <c r="F13" s="17">
        <f t="shared" si="2"/>
        <v>0.4338303655698426</v>
      </c>
    </row>
    <row r="14" spans="1:6" s="18" customFormat="1" ht="19.5" customHeight="1">
      <c r="A14" s="35" t="s">
        <v>11</v>
      </c>
      <c r="B14" s="19">
        <v>2.33</v>
      </c>
      <c r="C14" s="19">
        <f t="shared" si="0"/>
        <v>0.9032057991239293</v>
      </c>
      <c r="D14" s="19">
        <v>1.52</v>
      </c>
      <c r="E14" s="19">
        <f t="shared" si="1"/>
        <v>0.6124833783293709</v>
      </c>
      <c r="F14" s="20">
        <f t="shared" si="2"/>
        <v>0.7578445887266501</v>
      </c>
    </row>
    <row r="15" spans="1:6" s="18" customFormat="1" ht="19.5" customHeight="1">
      <c r="A15" s="34" t="s">
        <v>12</v>
      </c>
      <c r="B15" s="16">
        <v>1.05</v>
      </c>
      <c r="C15" s="16">
        <f t="shared" si="0"/>
        <v>0.4070240725665776</v>
      </c>
      <c r="D15" s="16">
        <v>0</v>
      </c>
      <c r="E15" s="16">
        <f t="shared" si="1"/>
        <v>0</v>
      </c>
      <c r="F15" s="17">
        <f t="shared" si="2"/>
        <v>0.2035120362832888</v>
      </c>
    </row>
    <row r="16" spans="1:6" s="18" customFormat="1" ht="19.5" customHeight="1">
      <c r="A16" s="23"/>
      <c r="B16" s="21">
        <f>SUM(B7:B15)</f>
        <v>27.450000000000006</v>
      </c>
      <c r="C16" s="21">
        <f t="shared" si="0"/>
        <v>10.640772182811958</v>
      </c>
      <c r="D16" s="21">
        <f>SUM(D7:D15)</f>
        <v>25.970000000000002</v>
      </c>
      <c r="E16" s="21">
        <f t="shared" si="1"/>
        <v>10.464600878430108</v>
      </c>
      <c r="F16" s="22">
        <f t="shared" si="2"/>
        <v>10.552686530621033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48.38</v>
      </c>
      <c r="C18" s="16">
        <f aca="true" t="shared" si="3" ref="C18:C34">B18/$B$34*100</f>
        <v>18.7541186959724</v>
      </c>
      <c r="D18" s="16">
        <v>68.93</v>
      </c>
      <c r="E18" s="16">
        <f aca="true" t="shared" si="4" ref="E18:E34">D18/$D$34*100</f>
        <v>27.775315308054964</v>
      </c>
      <c r="F18" s="17">
        <f aca="true" t="shared" si="5" ref="F18:F34">(C18+E18)/2</f>
        <v>23.264717002013683</v>
      </c>
    </row>
    <row r="19" spans="1:6" s="18" customFormat="1" ht="19.5" customHeight="1">
      <c r="A19" s="35" t="s">
        <v>15</v>
      </c>
      <c r="B19" s="19">
        <v>62.66</v>
      </c>
      <c r="C19" s="19">
        <f t="shared" si="3"/>
        <v>24.289646082877855</v>
      </c>
      <c r="D19" s="19">
        <v>2.54</v>
      </c>
      <c r="E19" s="19">
        <f t="shared" si="4"/>
        <v>1.0234919611556594</v>
      </c>
      <c r="F19" s="20">
        <f t="shared" si="5"/>
        <v>12.656569022016757</v>
      </c>
    </row>
    <row r="20" spans="1:6" s="18" customFormat="1" ht="19.5" customHeight="1">
      <c r="A20" s="34" t="s">
        <v>16</v>
      </c>
      <c r="B20" s="16">
        <v>9.2</v>
      </c>
      <c r="C20" s="16">
        <f t="shared" si="3"/>
        <v>3.566306159630965</v>
      </c>
      <c r="D20" s="16">
        <v>15.17</v>
      </c>
      <c r="E20" s="16">
        <f t="shared" si="4"/>
        <v>6.112745295563524</v>
      </c>
      <c r="F20" s="17">
        <f t="shared" si="5"/>
        <v>4.839525727597245</v>
      </c>
    </row>
    <row r="21" spans="1:6" s="18" customFormat="1" ht="19.5" customHeight="1">
      <c r="A21" s="35" t="s">
        <v>17</v>
      </c>
      <c r="B21" s="19">
        <v>10.23</v>
      </c>
      <c r="C21" s="19">
        <f t="shared" si="3"/>
        <v>3.965577392720084</v>
      </c>
      <c r="D21" s="19">
        <v>23.05</v>
      </c>
      <c r="E21" s="19">
        <f t="shared" si="4"/>
        <v>9.287988072692107</v>
      </c>
      <c r="F21" s="20">
        <f t="shared" si="5"/>
        <v>6.626782732706095</v>
      </c>
    </row>
    <row r="22" spans="1:6" s="18" customFormat="1" ht="19.5" customHeight="1">
      <c r="A22" s="34" t="s">
        <v>18</v>
      </c>
      <c r="B22" s="16">
        <v>0</v>
      </c>
      <c r="C22" s="16">
        <f t="shared" si="3"/>
        <v>0</v>
      </c>
      <c r="D22" s="16">
        <v>0</v>
      </c>
      <c r="E22" s="16">
        <f t="shared" si="4"/>
        <v>0</v>
      </c>
      <c r="F22" s="17">
        <f t="shared" si="5"/>
        <v>0</v>
      </c>
    </row>
    <row r="23" spans="1:6" s="18" customFormat="1" ht="19.5" customHeight="1">
      <c r="A23" s="35" t="s">
        <v>43</v>
      </c>
      <c r="B23" s="19">
        <v>2.37</v>
      </c>
      <c r="C23" s="19">
        <f t="shared" si="3"/>
        <v>0.9187114780788465</v>
      </c>
      <c r="D23" s="19">
        <v>0.41</v>
      </c>
      <c r="E23" s="19">
        <f t="shared" si="4"/>
        <v>0.16520933231252768</v>
      </c>
      <c r="F23" s="20">
        <f t="shared" si="5"/>
        <v>0.5419604051956871</v>
      </c>
    </row>
    <row r="24" spans="1:6" s="18" customFormat="1" ht="19.5" customHeight="1">
      <c r="A24" s="34" t="s">
        <v>19</v>
      </c>
      <c r="B24" s="16">
        <v>11</v>
      </c>
      <c r="C24" s="16">
        <f t="shared" si="3"/>
        <v>4.264061712602241</v>
      </c>
      <c r="D24" s="16">
        <v>15.32</v>
      </c>
      <c r="E24" s="16">
        <f t="shared" si="4"/>
        <v>6.17318773421445</v>
      </c>
      <c r="F24" s="17">
        <f t="shared" si="5"/>
        <v>5.218624723408345</v>
      </c>
    </row>
    <row r="25" spans="1:6" s="18" customFormat="1" ht="19.5" customHeight="1">
      <c r="A25" s="35" t="s">
        <v>26</v>
      </c>
      <c r="B25" s="19">
        <v>4.48</v>
      </c>
      <c r="C25" s="19">
        <f t="shared" si="3"/>
        <v>1.7366360429507308</v>
      </c>
      <c r="D25" s="19">
        <v>6.75</v>
      </c>
      <c r="E25" s="19">
        <f t="shared" si="4"/>
        <v>2.7199097392916145</v>
      </c>
      <c r="F25" s="20">
        <f t="shared" si="5"/>
        <v>2.228272891121173</v>
      </c>
    </row>
    <row r="26" spans="1:6" s="18" customFormat="1" ht="19.5" customHeight="1">
      <c r="A26" s="34" t="s">
        <v>20</v>
      </c>
      <c r="B26" s="16">
        <v>4.58</v>
      </c>
      <c r="C26" s="16">
        <f t="shared" si="3"/>
        <v>1.775400240338024</v>
      </c>
      <c r="D26" s="16">
        <v>6.18</v>
      </c>
      <c r="E26" s="16">
        <f t="shared" si="4"/>
        <v>2.4902284724181003</v>
      </c>
      <c r="F26" s="17">
        <f t="shared" si="5"/>
        <v>2.132814356378062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4.38</v>
      </c>
      <c r="C28" s="16">
        <f t="shared" si="3"/>
        <v>1.6978718455634378</v>
      </c>
      <c r="D28" s="16">
        <v>0</v>
      </c>
      <c r="E28" s="16">
        <f t="shared" si="4"/>
        <v>0</v>
      </c>
      <c r="F28" s="17">
        <f t="shared" si="5"/>
        <v>0.8489359227817189</v>
      </c>
    </row>
    <row r="29" spans="1:6" s="18" customFormat="1" ht="19.5" customHeight="1">
      <c r="A29" s="35" t="s">
        <v>22</v>
      </c>
      <c r="B29" s="19">
        <v>7.47</v>
      </c>
      <c r="C29" s="19">
        <f t="shared" si="3"/>
        <v>2.8956855448307945</v>
      </c>
      <c r="D29" s="19">
        <v>0</v>
      </c>
      <c r="E29" s="19">
        <f t="shared" si="4"/>
        <v>0</v>
      </c>
      <c r="F29" s="20">
        <f t="shared" si="5"/>
        <v>1.4478427724153973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1.82</v>
      </c>
      <c r="C31" s="19">
        <f t="shared" si="3"/>
        <v>0.7055083924487344</v>
      </c>
      <c r="D31" s="19">
        <v>17.94</v>
      </c>
      <c r="E31" s="19">
        <f t="shared" si="4"/>
        <v>7.228915662650602</v>
      </c>
      <c r="F31" s="20">
        <f t="shared" si="5"/>
        <v>3.9672120275496683</v>
      </c>
    </row>
    <row r="32" spans="1:6" s="18" customFormat="1" ht="19.5" customHeight="1">
      <c r="A32" s="34" t="s">
        <v>25</v>
      </c>
      <c r="B32" s="16">
        <v>63.95</v>
      </c>
      <c r="C32" s="16">
        <f t="shared" si="3"/>
        <v>24.78970422917394</v>
      </c>
      <c r="D32" s="16">
        <v>65.91</v>
      </c>
      <c r="E32" s="16">
        <f t="shared" si="4"/>
        <v>26.55840754321634</v>
      </c>
      <c r="F32" s="17">
        <f t="shared" si="5"/>
        <v>25.67405588619514</v>
      </c>
    </row>
    <row r="33" spans="1:6" s="27" customFormat="1" ht="19.5" customHeight="1">
      <c r="A33" s="24"/>
      <c r="B33" s="25">
        <f>SUM(B18:B32)</f>
        <v>230.51999999999998</v>
      </c>
      <c r="C33" s="25">
        <f t="shared" si="3"/>
        <v>89.35922781718804</v>
      </c>
      <c r="D33" s="25">
        <f>SUM(D18:D32)</f>
        <v>222.20000000000002</v>
      </c>
      <c r="E33" s="25">
        <f t="shared" si="4"/>
        <v>89.5353991215699</v>
      </c>
      <c r="F33" s="26">
        <f t="shared" si="5"/>
        <v>89.44731346937897</v>
      </c>
    </row>
    <row r="34" spans="1:6" s="33" customFormat="1" ht="19.5" customHeight="1">
      <c r="A34" s="28" t="s">
        <v>4</v>
      </c>
      <c r="B34" s="29">
        <f>SUM(B7:B15,B18:B32)</f>
        <v>257.96999999999997</v>
      </c>
      <c r="C34" s="29">
        <f t="shared" si="3"/>
        <v>100</v>
      </c>
      <c r="D34" s="29">
        <f>SUM(D7:D15,D18:D32)</f>
        <v>248.17000000000002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D23" sqref="D23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9"/>
      <c r="F3" s="13" t="s">
        <v>44</v>
      </c>
    </row>
    <row r="4" spans="1:6" s="11" customFormat="1" ht="19.5" customHeight="1">
      <c r="A4" s="12" t="s">
        <v>31</v>
      </c>
      <c r="B4" s="87" t="s">
        <v>77</v>
      </c>
      <c r="C4" s="88"/>
      <c r="D4" s="87" t="s">
        <v>78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79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1.19</v>
      </c>
      <c r="C7" s="16">
        <f aca="true" t="shared" si="0" ref="C7:C16">B7/$B$34*100</f>
        <v>0.8157389635316697</v>
      </c>
      <c r="D7" s="16">
        <v>1.67</v>
      </c>
      <c r="E7" s="16">
        <f aca="true" t="shared" si="1" ref="E7:E16">D7/$D$34*100</f>
        <v>0.950916752078351</v>
      </c>
      <c r="F7" s="17">
        <f aca="true" t="shared" si="2" ref="F7:F16">(C7+E7)/2</f>
        <v>0.8833278578050103</v>
      </c>
    </row>
    <row r="8" spans="1:6" s="18" customFormat="1" ht="19.5" customHeight="1">
      <c r="A8" s="35" t="s">
        <v>6</v>
      </c>
      <c r="B8" s="19">
        <v>0</v>
      </c>
      <c r="C8" s="19">
        <f t="shared" si="0"/>
        <v>0</v>
      </c>
      <c r="D8" s="19">
        <v>0</v>
      </c>
      <c r="E8" s="19">
        <f t="shared" si="1"/>
        <v>0</v>
      </c>
      <c r="F8" s="38">
        <f t="shared" si="2"/>
        <v>0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0</v>
      </c>
      <c r="C10" s="19">
        <f t="shared" si="0"/>
        <v>0</v>
      </c>
      <c r="D10" s="19">
        <v>0</v>
      </c>
      <c r="E10" s="19">
        <f t="shared" si="1"/>
        <v>0</v>
      </c>
      <c r="F10" s="38">
        <f t="shared" si="2"/>
        <v>0</v>
      </c>
    </row>
    <row r="11" spans="1:6" s="18" customFormat="1" ht="19.5" customHeight="1">
      <c r="A11" s="34" t="s">
        <v>9</v>
      </c>
      <c r="B11" s="16">
        <v>11.17</v>
      </c>
      <c r="C11" s="16">
        <f t="shared" si="0"/>
        <v>7.656978338360296</v>
      </c>
      <c r="D11" s="16">
        <v>20.4</v>
      </c>
      <c r="E11" s="16">
        <f t="shared" si="1"/>
        <v>11.615989067304408</v>
      </c>
      <c r="F11" s="17">
        <f t="shared" si="2"/>
        <v>9.636483702832352</v>
      </c>
    </row>
    <row r="12" spans="1:6" s="18" customFormat="1" ht="19.5" customHeight="1">
      <c r="A12" s="35" t="s">
        <v>13</v>
      </c>
      <c r="B12" s="19">
        <v>2.23</v>
      </c>
      <c r="C12" s="19">
        <f t="shared" si="0"/>
        <v>1.528653687962709</v>
      </c>
      <c r="D12" s="19">
        <v>2.31</v>
      </c>
      <c r="E12" s="19">
        <f t="shared" si="1"/>
        <v>1.3153399385035875</v>
      </c>
      <c r="F12" s="38">
        <f t="shared" si="2"/>
        <v>1.4219968132331484</v>
      </c>
    </row>
    <row r="13" spans="1:6" s="18" customFormat="1" ht="19.5" customHeight="1">
      <c r="A13" s="34" t="s">
        <v>10</v>
      </c>
      <c r="B13" s="16">
        <v>0.99</v>
      </c>
      <c r="C13" s="16">
        <f t="shared" si="0"/>
        <v>0.6786399780641623</v>
      </c>
      <c r="D13" s="16">
        <v>0.59</v>
      </c>
      <c r="E13" s="16">
        <f t="shared" si="1"/>
        <v>0.3359526249857647</v>
      </c>
      <c r="F13" s="17">
        <f t="shared" si="2"/>
        <v>0.5072963015249635</v>
      </c>
    </row>
    <row r="14" spans="1:6" s="18" customFormat="1" ht="19.5" customHeight="1">
      <c r="A14" s="35" t="s">
        <v>11</v>
      </c>
      <c r="B14" s="19">
        <v>1.67</v>
      </c>
      <c r="C14" s="19">
        <f t="shared" si="0"/>
        <v>1.144776528653688</v>
      </c>
      <c r="D14" s="19">
        <v>1.23</v>
      </c>
      <c r="E14" s="19">
        <f t="shared" si="1"/>
        <v>0.7003758114110011</v>
      </c>
      <c r="F14" s="38">
        <f t="shared" si="2"/>
        <v>0.9225761700323445</v>
      </c>
    </row>
    <row r="15" spans="1:6" s="18" customFormat="1" ht="19.5" customHeight="1">
      <c r="A15" s="34" t="s">
        <v>12</v>
      </c>
      <c r="B15" s="16">
        <v>0.23</v>
      </c>
      <c r="C15" s="16">
        <f t="shared" si="0"/>
        <v>0.15766383328763367</v>
      </c>
      <c r="D15" s="16">
        <v>4.79</v>
      </c>
      <c r="E15" s="16">
        <f t="shared" si="1"/>
        <v>2.7274797859013784</v>
      </c>
      <c r="F15" s="17">
        <f t="shared" si="2"/>
        <v>1.4425718095945061</v>
      </c>
    </row>
    <row r="16" spans="1:6" s="18" customFormat="1" ht="19.5" customHeight="1">
      <c r="A16" s="23"/>
      <c r="B16" s="21">
        <f>SUM(B7:B15)</f>
        <v>17.48</v>
      </c>
      <c r="C16" s="21">
        <f t="shared" si="0"/>
        <v>11.98245132986016</v>
      </c>
      <c r="D16" s="21">
        <f>SUM(D7:D15)</f>
        <v>30.99</v>
      </c>
      <c r="E16" s="21">
        <f t="shared" si="1"/>
        <v>17.64605398018449</v>
      </c>
      <c r="F16" s="26">
        <f t="shared" si="2"/>
        <v>14.814252655022326</v>
      </c>
    </row>
    <row r="17" spans="1:6" ht="19.5" customHeight="1">
      <c r="A17" s="4" t="s">
        <v>27</v>
      </c>
      <c r="B17" s="6"/>
      <c r="C17" s="6"/>
      <c r="D17" s="6"/>
      <c r="E17" s="6"/>
      <c r="F17" s="38"/>
    </row>
    <row r="18" spans="1:6" s="18" customFormat="1" ht="19.5" customHeight="1">
      <c r="A18" s="34" t="s">
        <v>14</v>
      </c>
      <c r="B18" s="16">
        <v>74.88</v>
      </c>
      <c r="C18" s="16">
        <f aca="true" t="shared" si="3" ref="C18:C34">B18/$B$34*100</f>
        <v>51.32986015903482</v>
      </c>
      <c r="D18" s="16">
        <v>80.57</v>
      </c>
      <c r="E18" s="16">
        <f aca="true" t="shared" si="4" ref="E18:E34">D18/$D$34*100</f>
        <v>45.87746270356451</v>
      </c>
      <c r="F18" s="17">
        <f aca="true" t="shared" si="5" ref="F18:F34">(C18+E18)/2</f>
        <v>48.60366143129967</v>
      </c>
    </row>
    <row r="19" spans="1:6" s="18" customFormat="1" ht="19.5" customHeight="1">
      <c r="A19" s="35" t="s">
        <v>15</v>
      </c>
      <c r="B19" s="19">
        <v>0</v>
      </c>
      <c r="C19" s="19">
        <f t="shared" si="3"/>
        <v>0</v>
      </c>
      <c r="D19" s="19">
        <v>0</v>
      </c>
      <c r="E19" s="19">
        <f t="shared" si="4"/>
        <v>0</v>
      </c>
      <c r="F19" s="38">
        <f t="shared" si="5"/>
        <v>0</v>
      </c>
    </row>
    <row r="20" spans="1:6" s="18" customFormat="1" ht="19.5" customHeight="1">
      <c r="A20" s="34" t="s">
        <v>16</v>
      </c>
      <c r="B20" s="16">
        <v>0</v>
      </c>
      <c r="C20" s="16">
        <f t="shared" si="3"/>
        <v>0</v>
      </c>
      <c r="D20" s="16">
        <v>0</v>
      </c>
      <c r="E20" s="16">
        <f t="shared" si="4"/>
        <v>0</v>
      </c>
      <c r="F20" s="17">
        <f t="shared" si="5"/>
        <v>0</v>
      </c>
    </row>
    <row r="21" spans="1:6" s="18" customFormat="1" ht="19.5" customHeight="1">
      <c r="A21" s="35" t="s">
        <v>17</v>
      </c>
      <c r="B21" s="19">
        <v>4.33</v>
      </c>
      <c r="C21" s="19">
        <f t="shared" si="3"/>
        <v>2.9681930353715384</v>
      </c>
      <c r="D21" s="19">
        <v>12.45</v>
      </c>
      <c r="E21" s="19">
        <f t="shared" si="4"/>
        <v>7.089169798428426</v>
      </c>
      <c r="F21" s="38">
        <f t="shared" si="5"/>
        <v>5.028681416899982</v>
      </c>
    </row>
    <row r="22" spans="1:6" s="18" customFormat="1" ht="19.5" customHeight="1">
      <c r="A22" s="34" t="s">
        <v>18</v>
      </c>
      <c r="B22" s="16">
        <v>2.91</v>
      </c>
      <c r="C22" s="16">
        <f t="shared" si="3"/>
        <v>1.994790238552235</v>
      </c>
      <c r="D22" s="16">
        <v>2.51</v>
      </c>
      <c r="E22" s="16">
        <f t="shared" si="4"/>
        <v>1.4292221842614738</v>
      </c>
      <c r="F22" s="17">
        <f t="shared" si="5"/>
        <v>1.7120062114068544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38">
        <f t="shared" si="5"/>
        <v>0</v>
      </c>
    </row>
    <row r="24" spans="1:6" s="18" customFormat="1" ht="19.5" customHeight="1">
      <c r="A24" s="34" t="s">
        <v>19</v>
      </c>
      <c r="B24" s="16">
        <v>15.27</v>
      </c>
      <c r="C24" s="16">
        <f t="shared" si="3"/>
        <v>10.4675075404442</v>
      </c>
      <c r="D24" s="16">
        <v>5.14</v>
      </c>
      <c r="E24" s="16">
        <f t="shared" si="4"/>
        <v>2.9267737159776797</v>
      </c>
      <c r="F24" s="17">
        <f t="shared" si="5"/>
        <v>6.69714062821094</v>
      </c>
    </row>
    <row r="25" spans="1:6" s="18" customFormat="1" ht="19.5" customHeight="1">
      <c r="A25" s="35" t="s">
        <v>26</v>
      </c>
      <c r="B25" s="19">
        <v>3.9</v>
      </c>
      <c r="C25" s="19">
        <f t="shared" si="3"/>
        <v>2.673430216616397</v>
      </c>
      <c r="D25" s="19">
        <v>3.73</v>
      </c>
      <c r="E25" s="19">
        <f t="shared" si="4"/>
        <v>2.1239038833845805</v>
      </c>
      <c r="F25" s="38">
        <f t="shared" si="5"/>
        <v>2.3986670500004887</v>
      </c>
    </row>
    <row r="26" spans="1:6" s="18" customFormat="1" ht="19.5" customHeight="1">
      <c r="A26" s="34" t="s">
        <v>20</v>
      </c>
      <c r="B26" s="16">
        <v>0</v>
      </c>
      <c r="C26" s="16">
        <f t="shared" si="3"/>
        <v>0</v>
      </c>
      <c r="D26" s="16">
        <v>0</v>
      </c>
      <c r="E26" s="16">
        <f t="shared" si="4"/>
        <v>0</v>
      </c>
      <c r="F26" s="17">
        <f t="shared" si="5"/>
        <v>0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38">
        <f t="shared" si="5"/>
        <v>0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0.89</v>
      </c>
      <c r="C29" s="19">
        <f t="shared" si="3"/>
        <v>0.6100904853304087</v>
      </c>
      <c r="D29" s="19">
        <v>1.57</v>
      </c>
      <c r="E29" s="19">
        <f t="shared" si="4"/>
        <v>0.893975629199408</v>
      </c>
      <c r="F29" s="38">
        <f t="shared" si="5"/>
        <v>0.7520330572649083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1.99</v>
      </c>
      <c r="C31" s="19">
        <f t="shared" si="3"/>
        <v>1.3641349054017002</v>
      </c>
      <c r="D31" s="19">
        <v>8.31</v>
      </c>
      <c r="E31" s="19">
        <f t="shared" si="4"/>
        <v>4.731807311240178</v>
      </c>
      <c r="F31" s="38">
        <f t="shared" si="5"/>
        <v>3.0479711083209393</v>
      </c>
    </row>
    <row r="32" spans="1:6" s="18" customFormat="1" ht="19.5" customHeight="1">
      <c r="A32" s="34" t="s">
        <v>25</v>
      </c>
      <c r="B32" s="16">
        <v>24.23</v>
      </c>
      <c r="C32" s="16">
        <f t="shared" si="3"/>
        <v>16.60954208938854</v>
      </c>
      <c r="D32" s="16">
        <v>30.35</v>
      </c>
      <c r="E32" s="16">
        <f t="shared" si="4"/>
        <v>17.281630793759255</v>
      </c>
      <c r="F32" s="17">
        <f t="shared" si="5"/>
        <v>16.945586441573898</v>
      </c>
    </row>
    <row r="33" spans="1:6" s="27" customFormat="1" ht="19.5" customHeight="1">
      <c r="A33" s="24"/>
      <c r="B33" s="25">
        <f>SUM(B18:B32)</f>
        <v>128.39999999999998</v>
      </c>
      <c r="C33" s="25">
        <f t="shared" si="3"/>
        <v>88.01754867013983</v>
      </c>
      <c r="D33" s="25">
        <f>SUM(D18:D32)</f>
        <v>144.63</v>
      </c>
      <c r="E33" s="25">
        <f t="shared" si="4"/>
        <v>82.35394601981551</v>
      </c>
      <c r="F33" s="26">
        <f t="shared" si="5"/>
        <v>85.18574734497767</v>
      </c>
    </row>
    <row r="34" spans="1:6" s="33" customFormat="1" ht="19.5" customHeight="1">
      <c r="A34" s="28" t="s">
        <v>4</v>
      </c>
      <c r="B34" s="29">
        <f>SUM(B7:B15,B18:B32)</f>
        <v>145.88</v>
      </c>
      <c r="C34" s="29">
        <f t="shared" si="3"/>
        <v>100</v>
      </c>
      <c r="D34" s="29">
        <f>SUM(D7:D15,D18:D32)</f>
        <v>175.61999999999998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K34" sqref="K34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162</v>
      </c>
      <c r="C4" s="88"/>
      <c r="D4" s="87" t="s">
        <v>163</v>
      </c>
      <c r="E4" s="88"/>
      <c r="F4" s="87" t="s">
        <v>164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169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5.12</v>
      </c>
      <c r="C7" s="16">
        <f aca="true" t="shared" si="0" ref="C7:C16">B7/$B$34*100</f>
        <v>2.066515983209558</v>
      </c>
      <c r="D7" s="16">
        <v>3.76</v>
      </c>
      <c r="E7" s="16">
        <f aca="true" t="shared" si="1" ref="E7:E16">D7/$D$34*100</f>
        <v>1.5130175848054408</v>
      </c>
      <c r="F7" s="16">
        <v>2.08</v>
      </c>
      <c r="G7" s="16">
        <f aca="true" t="shared" si="2" ref="G7:G16">F7/$F$34*100</f>
        <v>0.8406757739875516</v>
      </c>
      <c r="H7" s="17">
        <f aca="true" t="shared" si="3" ref="H7:H16">(C7+E7+G7)/3</f>
        <v>1.4734031140008501</v>
      </c>
    </row>
    <row r="8" spans="1:8" s="18" customFormat="1" ht="19.5" customHeight="1">
      <c r="A8" s="35" t="s">
        <v>6</v>
      </c>
      <c r="B8" s="19">
        <v>4.14</v>
      </c>
      <c r="C8" s="19">
        <f t="shared" si="0"/>
        <v>1.6709719082983532</v>
      </c>
      <c r="D8" s="19">
        <v>4.95</v>
      </c>
      <c r="E8" s="19">
        <f t="shared" si="1"/>
        <v>1.9918715544646095</v>
      </c>
      <c r="F8" s="19">
        <v>0.8</v>
      </c>
      <c r="G8" s="19">
        <f t="shared" si="2"/>
        <v>0.3233368361490583</v>
      </c>
      <c r="H8" s="20">
        <f t="shared" si="3"/>
        <v>1.328726766304007</v>
      </c>
    </row>
    <row r="9" spans="1:8" s="18" customFormat="1" ht="19.5" customHeight="1">
      <c r="A9" s="34" t="s">
        <v>1</v>
      </c>
      <c r="B9" s="16">
        <v>1.04</v>
      </c>
      <c r="C9" s="16">
        <f t="shared" si="0"/>
        <v>0.4197610590894414</v>
      </c>
      <c r="D9" s="16">
        <v>1.86</v>
      </c>
      <c r="E9" s="16">
        <f t="shared" si="1"/>
        <v>0.7484608265260958</v>
      </c>
      <c r="F9" s="16">
        <v>0.08</v>
      </c>
      <c r="G9" s="16">
        <f t="shared" si="2"/>
        <v>0.03233368361490583</v>
      </c>
      <c r="H9" s="17">
        <f t="shared" si="3"/>
        <v>0.400185189743481</v>
      </c>
    </row>
    <row r="10" spans="1:8" s="18" customFormat="1" ht="19.5" customHeight="1">
      <c r="A10" s="35" t="s">
        <v>2</v>
      </c>
      <c r="B10" s="19">
        <v>11.34</v>
      </c>
      <c r="C10" s="19">
        <f t="shared" si="0"/>
        <v>4.577010009686794</v>
      </c>
      <c r="D10" s="19">
        <v>7.47</v>
      </c>
      <c r="E10" s="19">
        <f t="shared" si="1"/>
        <v>3.00591525491932</v>
      </c>
      <c r="F10" s="19">
        <v>3.94</v>
      </c>
      <c r="G10" s="19">
        <f t="shared" si="2"/>
        <v>1.592433918034112</v>
      </c>
      <c r="H10" s="20">
        <f t="shared" si="3"/>
        <v>3.0584530608800757</v>
      </c>
    </row>
    <row r="11" spans="1:8" s="18" customFormat="1" ht="19.5" customHeight="1">
      <c r="A11" s="34" t="s">
        <v>9</v>
      </c>
      <c r="B11" s="16">
        <v>8.17</v>
      </c>
      <c r="C11" s="16">
        <f t="shared" si="0"/>
        <v>3.297546012269939</v>
      </c>
      <c r="D11" s="16">
        <v>8.38</v>
      </c>
      <c r="E11" s="16">
        <f t="shared" si="1"/>
        <v>3.372097702305744</v>
      </c>
      <c r="F11" s="16">
        <v>5.01</v>
      </c>
      <c r="G11" s="16">
        <f t="shared" si="2"/>
        <v>2.0248969363834775</v>
      </c>
      <c r="H11" s="17">
        <f t="shared" si="3"/>
        <v>2.8981802169863866</v>
      </c>
    </row>
    <row r="12" spans="1:8" s="18" customFormat="1" ht="19.5" customHeight="1">
      <c r="A12" s="35" t="s">
        <v>13</v>
      </c>
      <c r="B12" s="19">
        <v>5.71</v>
      </c>
      <c r="C12" s="19">
        <f t="shared" si="0"/>
        <v>2.304649660962222</v>
      </c>
      <c r="D12" s="19">
        <v>5.16</v>
      </c>
      <c r="E12" s="19">
        <f t="shared" si="1"/>
        <v>2.076375196169169</v>
      </c>
      <c r="F12" s="19">
        <v>2.84</v>
      </c>
      <c r="G12" s="19">
        <f t="shared" si="2"/>
        <v>1.1478457683291567</v>
      </c>
      <c r="H12" s="20">
        <f t="shared" si="3"/>
        <v>1.842956875153516</v>
      </c>
    </row>
    <row r="13" spans="1:8" s="18" customFormat="1" ht="19.5" customHeight="1">
      <c r="A13" s="34" t="s">
        <v>10</v>
      </c>
      <c r="B13" s="16">
        <v>3.95</v>
      </c>
      <c r="C13" s="16">
        <f t="shared" si="0"/>
        <v>1.594284791733936</v>
      </c>
      <c r="D13" s="16">
        <v>1.99</v>
      </c>
      <c r="E13" s="16">
        <f t="shared" si="1"/>
        <v>0.8007726047241561</v>
      </c>
      <c r="F13" s="16">
        <v>1.35</v>
      </c>
      <c r="G13" s="16">
        <f t="shared" si="2"/>
        <v>0.5456309110015359</v>
      </c>
      <c r="H13" s="17">
        <f t="shared" si="3"/>
        <v>0.9802294358198761</v>
      </c>
    </row>
    <row r="14" spans="1:8" s="18" customFormat="1" ht="19.5" customHeight="1">
      <c r="A14" s="35" t="s">
        <v>11</v>
      </c>
      <c r="B14" s="19">
        <v>5.08</v>
      </c>
      <c r="C14" s="19">
        <f t="shared" si="0"/>
        <v>2.0503713270907333</v>
      </c>
      <c r="D14" s="19">
        <v>3.69</v>
      </c>
      <c r="E14" s="19">
        <f t="shared" si="1"/>
        <v>1.4848497042372544</v>
      </c>
      <c r="F14" s="19">
        <v>1.19</v>
      </c>
      <c r="G14" s="19">
        <f t="shared" si="2"/>
        <v>0.48096354377172423</v>
      </c>
      <c r="H14" s="20">
        <f t="shared" si="3"/>
        <v>1.3387281916999039</v>
      </c>
    </row>
    <row r="15" spans="1:8" s="18" customFormat="1" ht="19.5" customHeight="1">
      <c r="A15" s="34" t="s">
        <v>12</v>
      </c>
      <c r="B15" s="16">
        <v>4.55</v>
      </c>
      <c r="C15" s="16">
        <f t="shared" si="0"/>
        <v>1.836454633516306</v>
      </c>
      <c r="D15" s="16">
        <v>3.28</v>
      </c>
      <c r="E15" s="16">
        <f t="shared" si="1"/>
        <v>1.3198664037664483</v>
      </c>
      <c r="F15" s="16">
        <v>2.61</v>
      </c>
      <c r="G15" s="16">
        <f t="shared" si="2"/>
        <v>1.0548864279363028</v>
      </c>
      <c r="H15" s="17">
        <f t="shared" si="3"/>
        <v>1.4037358217396856</v>
      </c>
    </row>
    <row r="16" spans="1:8" s="18" customFormat="1" ht="19.5" customHeight="1">
      <c r="A16" s="23"/>
      <c r="B16" s="21">
        <f>SUM(B7:B15)</f>
        <v>49.1</v>
      </c>
      <c r="C16" s="21">
        <f t="shared" si="0"/>
        <v>19.817565385857282</v>
      </c>
      <c r="D16" s="21">
        <f>SUM(D7:D15)</f>
        <v>40.54</v>
      </c>
      <c r="E16" s="21">
        <f t="shared" si="1"/>
        <v>16.313226831918236</v>
      </c>
      <c r="F16" s="21">
        <f>SUM(F7:F15)</f>
        <v>19.900000000000002</v>
      </c>
      <c r="G16" s="21">
        <f t="shared" si="2"/>
        <v>8.043003799207826</v>
      </c>
      <c r="H16" s="22">
        <f t="shared" si="3"/>
        <v>14.724598672327781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28.41</v>
      </c>
      <c r="C18" s="16">
        <f aca="true" t="shared" si="4" ref="C18:C34">B18/$B$34*100</f>
        <v>11.46674200839522</v>
      </c>
      <c r="D18" s="16">
        <v>47.78</v>
      </c>
      <c r="E18" s="16">
        <f aca="true" t="shared" si="5" ref="E18:E34">D18/$D$34*100</f>
        <v>19.226590479256373</v>
      </c>
      <c r="F18" s="16">
        <v>34.51</v>
      </c>
      <c r="G18" s="16">
        <f aca="true" t="shared" si="6" ref="G18:G34">F18/$F$34*100</f>
        <v>13.94794276938</v>
      </c>
      <c r="H18" s="17">
        <f aca="true" t="shared" si="7" ref="H18:H34">(C18+E18+G18)/3</f>
        <v>14.880425085677198</v>
      </c>
    </row>
    <row r="19" spans="1:8" s="18" customFormat="1" ht="19.5" customHeight="1">
      <c r="A19" s="35" t="s">
        <v>15</v>
      </c>
      <c r="B19" s="19">
        <v>45.91</v>
      </c>
      <c r="C19" s="19">
        <f t="shared" si="4"/>
        <v>18.53002906038101</v>
      </c>
      <c r="D19" s="19">
        <v>54.82</v>
      </c>
      <c r="E19" s="19">
        <f t="shared" si="5"/>
        <v>22.059474467828263</v>
      </c>
      <c r="F19" s="19">
        <v>37.1</v>
      </c>
      <c r="G19" s="19">
        <f t="shared" si="6"/>
        <v>14.99474577641258</v>
      </c>
      <c r="H19" s="20">
        <f t="shared" si="7"/>
        <v>18.52808310154062</v>
      </c>
    </row>
    <row r="20" spans="1:8" s="18" customFormat="1" ht="19.5" customHeight="1">
      <c r="A20" s="34" t="s">
        <v>16</v>
      </c>
      <c r="B20" s="16">
        <v>6.76</v>
      </c>
      <c r="C20" s="16">
        <f t="shared" si="4"/>
        <v>2.7284468840813694</v>
      </c>
      <c r="D20" s="16">
        <v>6.14</v>
      </c>
      <c r="E20" s="16">
        <f t="shared" si="5"/>
        <v>2.4707255241237784</v>
      </c>
      <c r="F20" s="16">
        <v>34.27</v>
      </c>
      <c r="G20" s="16">
        <f t="shared" si="6"/>
        <v>13.850941718535287</v>
      </c>
      <c r="H20" s="17">
        <f t="shared" si="7"/>
        <v>6.350038042246812</v>
      </c>
    </row>
    <row r="21" spans="1:8" s="18" customFormat="1" ht="19.5" customHeight="1">
      <c r="A21" s="35" t="s">
        <v>17</v>
      </c>
      <c r="B21" s="19">
        <v>20.58</v>
      </c>
      <c r="C21" s="19">
        <f t="shared" si="4"/>
        <v>8.306425573135291</v>
      </c>
      <c r="D21" s="19">
        <v>25.57</v>
      </c>
      <c r="E21" s="19">
        <f t="shared" si="5"/>
        <v>10.28932437326466</v>
      </c>
      <c r="F21" s="19">
        <v>10.45</v>
      </c>
      <c r="G21" s="19">
        <f t="shared" si="6"/>
        <v>4.223587422197074</v>
      </c>
      <c r="H21" s="20">
        <f t="shared" si="7"/>
        <v>7.606445789532342</v>
      </c>
    </row>
    <row r="22" spans="1:8" s="18" customFormat="1" ht="19.5" customHeight="1">
      <c r="A22" s="34" t="s">
        <v>18</v>
      </c>
      <c r="B22" s="16">
        <v>9.62</v>
      </c>
      <c r="C22" s="16">
        <f t="shared" si="4"/>
        <v>3.882789796577333</v>
      </c>
      <c r="D22" s="16">
        <v>1.03</v>
      </c>
      <c r="E22" s="16">
        <f t="shared" si="5"/>
        <v>0.4144702426461713</v>
      </c>
      <c r="F22" s="16">
        <v>19.06</v>
      </c>
      <c r="G22" s="16">
        <f t="shared" si="6"/>
        <v>7.703500121251314</v>
      </c>
      <c r="H22" s="17">
        <f t="shared" si="7"/>
        <v>4.00025338682494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2.38</v>
      </c>
      <c r="E23" s="19">
        <f t="shared" si="5"/>
        <v>0.9577079393183375</v>
      </c>
      <c r="F23" s="19">
        <v>0</v>
      </c>
      <c r="G23" s="19">
        <f t="shared" si="6"/>
        <v>0</v>
      </c>
      <c r="H23" s="20">
        <f t="shared" si="7"/>
        <v>0.3192359797727792</v>
      </c>
    </row>
    <row r="24" spans="1:8" s="18" customFormat="1" ht="19.5" customHeight="1">
      <c r="A24" s="34" t="s">
        <v>19</v>
      </c>
      <c r="B24" s="16">
        <v>10.13</v>
      </c>
      <c r="C24" s="16">
        <f t="shared" si="4"/>
        <v>4.088634162092348</v>
      </c>
      <c r="D24" s="16">
        <v>11.78</v>
      </c>
      <c r="E24" s="16">
        <f t="shared" si="5"/>
        <v>4.7402519013319395</v>
      </c>
      <c r="F24" s="16">
        <v>19.19</v>
      </c>
      <c r="G24" s="16">
        <f t="shared" si="6"/>
        <v>7.756042357125537</v>
      </c>
      <c r="H24" s="17">
        <f t="shared" si="7"/>
        <v>5.528309473516608</v>
      </c>
    </row>
    <row r="25" spans="1:8" s="18" customFormat="1" ht="19.5" customHeight="1">
      <c r="A25" s="35" t="s">
        <v>26</v>
      </c>
      <c r="B25" s="19">
        <v>18.03</v>
      </c>
      <c r="C25" s="19">
        <f t="shared" si="4"/>
        <v>7.277203745560221</v>
      </c>
      <c r="D25" s="19">
        <v>6.83</v>
      </c>
      <c r="E25" s="19">
        <f t="shared" si="5"/>
        <v>2.74838034686733</v>
      </c>
      <c r="F25" s="19">
        <v>8.04</v>
      </c>
      <c r="G25" s="19">
        <f t="shared" si="6"/>
        <v>3.249535203298035</v>
      </c>
      <c r="H25" s="20">
        <f t="shared" si="7"/>
        <v>4.425039765241862</v>
      </c>
    </row>
    <row r="26" spans="1:8" s="18" customFormat="1" ht="19.5" customHeight="1">
      <c r="A26" s="34" t="s">
        <v>20</v>
      </c>
      <c r="B26" s="16">
        <v>2.86</v>
      </c>
      <c r="C26" s="16">
        <f t="shared" si="4"/>
        <v>1.1543429124959639</v>
      </c>
      <c r="D26" s="16">
        <v>3.81</v>
      </c>
      <c r="E26" s="16">
        <f t="shared" si="5"/>
        <v>1.5331374994970024</v>
      </c>
      <c r="F26" s="16">
        <v>4.1</v>
      </c>
      <c r="G26" s="16">
        <f t="shared" si="6"/>
        <v>1.6571012852639238</v>
      </c>
      <c r="H26" s="17">
        <f t="shared" si="7"/>
        <v>1.44819389908563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0</v>
      </c>
      <c r="E27" s="19">
        <f t="shared" si="5"/>
        <v>0</v>
      </c>
      <c r="F27" s="19">
        <v>0</v>
      </c>
      <c r="G27" s="19">
        <f t="shared" si="6"/>
        <v>0</v>
      </c>
      <c r="H27" s="20">
        <f t="shared" si="7"/>
        <v>0</v>
      </c>
    </row>
    <row r="28" spans="1:8" s="18" customFormat="1" ht="19.5" customHeight="1">
      <c r="A28" s="34" t="s">
        <v>21</v>
      </c>
      <c r="B28" s="16">
        <v>3.23</v>
      </c>
      <c r="C28" s="16">
        <f t="shared" si="4"/>
        <v>1.303680981595092</v>
      </c>
      <c r="D28" s="16">
        <v>0.98</v>
      </c>
      <c r="E28" s="16">
        <f t="shared" si="5"/>
        <v>0.39435032795460956</v>
      </c>
      <c r="F28" s="16">
        <v>11.49</v>
      </c>
      <c r="G28" s="16">
        <f t="shared" si="6"/>
        <v>4.64392530919085</v>
      </c>
      <c r="H28" s="17">
        <f t="shared" si="7"/>
        <v>2.113985539580184</v>
      </c>
    </row>
    <row r="29" spans="1:8" s="18" customFormat="1" ht="19.5" customHeight="1">
      <c r="A29" s="35" t="s">
        <v>22</v>
      </c>
      <c r="B29" s="19">
        <v>18.79</v>
      </c>
      <c r="C29" s="19">
        <f t="shared" si="4"/>
        <v>7.583952211817888</v>
      </c>
      <c r="D29" s="19">
        <v>5.29</v>
      </c>
      <c r="E29" s="19">
        <f t="shared" si="5"/>
        <v>2.128686974367229</v>
      </c>
      <c r="F29" s="19">
        <v>5.69</v>
      </c>
      <c r="G29" s="19">
        <f t="shared" si="6"/>
        <v>2.2997332471101775</v>
      </c>
      <c r="H29" s="20">
        <f t="shared" si="7"/>
        <v>4.004124144431764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0.54</v>
      </c>
      <c r="G30" s="16">
        <f t="shared" si="6"/>
        <v>0.21825236440061435</v>
      </c>
      <c r="H30" s="17">
        <f t="shared" si="7"/>
        <v>0.07275078813353812</v>
      </c>
    </row>
    <row r="31" spans="1:8" s="18" customFormat="1" ht="19.5" customHeight="1">
      <c r="A31" s="35" t="s">
        <v>24</v>
      </c>
      <c r="B31" s="19">
        <v>0.71</v>
      </c>
      <c r="C31" s="19">
        <f t="shared" si="4"/>
        <v>0.2865676461091379</v>
      </c>
      <c r="D31" s="19">
        <v>2.89</v>
      </c>
      <c r="E31" s="19">
        <f t="shared" si="5"/>
        <v>1.1629310691722672</v>
      </c>
      <c r="F31" s="19">
        <v>2.8</v>
      </c>
      <c r="G31" s="19">
        <f t="shared" si="6"/>
        <v>1.131678926521704</v>
      </c>
      <c r="H31" s="20">
        <f t="shared" si="7"/>
        <v>0.8603925472677029</v>
      </c>
    </row>
    <row r="32" spans="1:8" s="18" customFormat="1" ht="19.5" customHeight="1">
      <c r="A32" s="34" t="s">
        <v>25</v>
      </c>
      <c r="B32" s="16">
        <v>33.63</v>
      </c>
      <c r="C32" s="16">
        <f t="shared" si="4"/>
        <v>13.573619631901842</v>
      </c>
      <c r="D32" s="16">
        <v>38.67</v>
      </c>
      <c r="E32" s="16">
        <f t="shared" si="5"/>
        <v>15.56074202245383</v>
      </c>
      <c r="F32" s="16">
        <v>40.28</v>
      </c>
      <c r="G32" s="16">
        <f t="shared" si="6"/>
        <v>16.280009700105087</v>
      </c>
      <c r="H32" s="17">
        <f t="shared" si="7"/>
        <v>15.138123784820252</v>
      </c>
    </row>
    <row r="33" spans="1:8" s="27" customFormat="1" ht="19.5" customHeight="1">
      <c r="A33" s="24"/>
      <c r="B33" s="25">
        <f>SUM(B18:B32)</f>
        <v>198.66</v>
      </c>
      <c r="C33" s="25">
        <f t="shared" si="4"/>
        <v>80.18243461414272</v>
      </c>
      <c r="D33" s="25">
        <f>SUM(D18:D32)</f>
        <v>207.96999999999997</v>
      </c>
      <c r="E33" s="25">
        <f t="shared" si="5"/>
        <v>83.68677316808177</v>
      </c>
      <c r="F33" s="25">
        <f>SUM(F18:F32)</f>
        <v>227.51999999999998</v>
      </c>
      <c r="G33" s="25">
        <f t="shared" si="6"/>
        <v>91.95699620079218</v>
      </c>
      <c r="H33" s="26">
        <f t="shared" si="7"/>
        <v>85.27540132767223</v>
      </c>
    </row>
    <row r="34" spans="1:8" s="33" customFormat="1" ht="19.5" customHeight="1">
      <c r="A34" s="28" t="s">
        <v>4</v>
      </c>
      <c r="B34" s="29">
        <f>SUM(B7:B15,B18:B32)</f>
        <v>247.76</v>
      </c>
      <c r="C34" s="29">
        <f t="shared" si="4"/>
        <v>100</v>
      </c>
      <c r="D34" s="29">
        <f>SUM(D7:D15,D18:D32)</f>
        <v>248.50999999999993</v>
      </c>
      <c r="E34" s="29">
        <f t="shared" si="5"/>
        <v>100</v>
      </c>
      <c r="F34" s="29">
        <f>SUM(F7:F15,F18:F32)</f>
        <v>247.42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J34" sqref="J34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165</v>
      </c>
      <c r="C4" s="88"/>
      <c r="D4" s="87" t="s">
        <v>166</v>
      </c>
      <c r="E4" s="88"/>
      <c r="F4" s="87" t="s">
        <v>167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168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1.42</v>
      </c>
      <c r="C7" s="16">
        <f aca="true" t="shared" si="0" ref="C7:C16">B7/$B$34*100</f>
        <v>0.5642982037831823</v>
      </c>
      <c r="D7" s="16">
        <v>2.4</v>
      </c>
      <c r="E7" s="16">
        <f aca="true" t="shared" si="1" ref="E7:E16">D7/$D$34*100</f>
        <v>0.96</v>
      </c>
      <c r="F7" s="16">
        <v>1.45</v>
      </c>
      <c r="G7" s="16">
        <f aca="true" t="shared" si="2" ref="G7:G16">F7/$F$34*100</f>
        <v>0.5817218968145711</v>
      </c>
      <c r="H7" s="17">
        <f aca="true" t="shared" si="3" ref="H7:H16">(C7+E7+G7)/3</f>
        <v>0.702006700199251</v>
      </c>
    </row>
    <row r="8" spans="1:8" s="18" customFormat="1" ht="19.5" customHeight="1">
      <c r="A8" s="35" t="s">
        <v>6</v>
      </c>
      <c r="B8" s="19">
        <v>4.57</v>
      </c>
      <c r="C8" s="19">
        <f t="shared" si="0"/>
        <v>1.8160864727388335</v>
      </c>
      <c r="D8" s="19">
        <v>1.12</v>
      </c>
      <c r="E8" s="19">
        <f t="shared" si="1"/>
        <v>0.44800000000000006</v>
      </c>
      <c r="F8" s="19">
        <v>1.27</v>
      </c>
      <c r="G8" s="19">
        <f t="shared" si="2"/>
        <v>0.5095081441065554</v>
      </c>
      <c r="H8" s="20">
        <f t="shared" si="3"/>
        <v>0.9245315389484631</v>
      </c>
    </row>
    <row r="9" spans="1:8" s="18" customFormat="1" ht="19.5" customHeight="1">
      <c r="A9" s="34" t="s">
        <v>1</v>
      </c>
      <c r="B9" s="16">
        <v>0.08</v>
      </c>
      <c r="C9" s="16">
        <f t="shared" si="0"/>
        <v>0.03179144810046098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7">
        <f t="shared" si="3"/>
        <v>0.010597149366820326</v>
      </c>
    </row>
    <row r="10" spans="1:8" s="18" customFormat="1" ht="19.5" customHeight="1">
      <c r="A10" s="35" t="s">
        <v>2</v>
      </c>
      <c r="B10" s="19">
        <v>3.96</v>
      </c>
      <c r="C10" s="19">
        <f t="shared" si="0"/>
        <v>1.5736766809728182</v>
      </c>
      <c r="D10" s="19">
        <v>4.98</v>
      </c>
      <c r="E10" s="19">
        <f t="shared" si="1"/>
        <v>1.992</v>
      </c>
      <c r="F10" s="19">
        <v>3.39</v>
      </c>
      <c r="G10" s="19">
        <f t="shared" si="2"/>
        <v>1.360025676000963</v>
      </c>
      <c r="H10" s="20">
        <f t="shared" si="3"/>
        <v>1.641900785657927</v>
      </c>
    </row>
    <row r="11" spans="1:8" s="18" customFormat="1" ht="19.5" customHeight="1">
      <c r="A11" s="34" t="s">
        <v>9</v>
      </c>
      <c r="B11" s="16">
        <v>3.28</v>
      </c>
      <c r="C11" s="16">
        <f t="shared" si="0"/>
        <v>1.3034493721189</v>
      </c>
      <c r="D11" s="16">
        <v>6.99</v>
      </c>
      <c r="E11" s="16">
        <f t="shared" si="1"/>
        <v>2.7960000000000003</v>
      </c>
      <c r="F11" s="16">
        <v>5.4</v>
      </c>
      <c r="G11" s="16">
        <f t="shared" si="2"/>
        <v>2.166412581240472</v>
      </c>
      <c r="H11" s="17">
        <f t="shared" si="3"/>
        <v>2.0886206511197907</v>
      </c>
    </row>
    <row r="12" spans="1:8" s="18" customFormat="1" ht="19.5" customHeight="1">
      <c r="A12" s="35" t="s">
        <v>13</v>
      </c>
      <c r="B12" s="19">
        <v>1.35</v>
      </c>
      <c r="C12" s="19">
        <f t="shared" si="0"/>
        <v>0.536480686695279</v>
      </c>
      <c r="D12" s="19">
        <v>8.35</v>
      </c>
      <c r="E12" s="19">
        <f t="shared" si="1"/>
        <v>3.34</v>
      </c>
      <c r="F12" s="19">
        <v>2.53</v>
      </c>
      <c r="G12" s="19">
        <f t="shared" si="2"/>
        <v>1.0150044130626654</v>
      </c>
      <c r="H12" s="20">
        <f t="shared" si="3"/>
        <v>1.6304950332526482</v>
      </c>
    </row>
    <row r="13" spans="1:8" s="18" customFormat="1" ht="19.5" customHeight="1">
      <c r="A13" s="34" t="s">
        <v>10</v>
      </c>
      <c r="B13" s="16">
        <v>1.53</v>
      </c>
      <c r="C13" s="16">
        <f t="shared" si="0"/>
        <v>0.6080114449213162</v>
      </c>
      <c r="D13" s="16">
        <v>1.71</v>
      </c>
      <c r="E13" s="16">
        <f t="shared" si="1"/>
        <v>0.6839999999999999</v>
      </c>
      <c r="F13" s="16">
        <v>0.54</v>
      </c>
      <c r="G13" s="16">
        <f t="shared" si="2"/>
        <v>0.2166412581240472</v>
      </c>
      <c r="H13" s="17">
        <f t="shared" si="3"/>
        <v>0.5028842343484544</v>
      </c>
    </row>
    <row r="14" spans="1:8" s="18" customFormat="1" ht="19.5" customHeight="1">
      <c r="A14" s="35" t="s">
        <v>11</v>
      </c>
      <c r="B14" s="19">
        <v>1.05</v>
      </c>
      <c r="C14" s="19">
        <f t="shared" si="0"/>
        <v>0.41726275631855037</v>
      </c>
      <c r="D14" s="19">
        <v>1.59</v>
      </c>
      <c r="E14" s="19">
        <f t="shared" si="1"/>
        <v>0.636</v>
      </c>
      <c r="F14" s="19">
        <v>1.54</v>
      </c>
      <c r="G14" s="19">
        <f t="shared" si="2"/>
        <v>0.617828773168579</v>
      </c>
      <c r="H14" s="20">
        <f t="shared" si="3"/>
        <v>0.5570305098290431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0.19</v>
      </c>
      <c r="G15" s="16">
        <f t="shared" si="2"/>
        <v>0.07622562785846104</v>
      </c>
      <c r="H15" s="17">
        <f t="shared" si="3"/>
        <v>0.025408542619487013</v>
      </c>
    </row>
    <row r="16" spans="1:8" s="18" customFormat="1" ht="19.5" customHeight="1">
      <c r="A16" s="23"/>
      <c r="B16" s="21">
        <f>SUM(B7:B15)</f>
        <v>17.240000000000002</v>
      </c>
      <c r="C16" s="21">
        <f t="shared" si="0"/>
        <v>6.851057065649341</v>
      </c>
      <c r="D16" s="21">
        <f>SUM(D7:D15)</f>
        <v>27.14</v>
      </c>
      <c r="E16" s="21">
        <f t="shared" si="1"/>
        <v>10.856</v>
      </c>
      <c r="F16" s="21">
        <f>SUM(F7:F15)</f>
        <v>16.31</v>
      </c>
      <c r="G16" s="21">
        <f t="shared" si="2"/>
        <v>6.543368370376314</v>
      </c>
      <c r="H16" s="22">
        <f t="shared" si="3"/>
        <v>8.083475145341884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48.71</v>
      </c>
      <c r="C18" s="16">
        <f aca="true" t="shared" si="4" ref="C18:C34">B18/$B$34*100</f>
        <v>19.35701796216818</v>
      </c>
      <c r="D18" s="16">
        <v>49.98</v>
      </c>
      <c r="E18" s="16">
        <f aca="true" t="shared" si="5" ref="E18:E34">D18/$D$34*100</f>
        <v>19.991999999999997</v>
      </c>
      <c r="F18" s="16">
        <v>52.03</v>
      </c>
      <c r="G18" s="16">
        <f aca="true" t="shared" si="6" ref="G18:G34">F18/$F$34*100</f>
        <v>20.873786407766993</v>
      </c>
      <c r="H18" s="17">
        <f aca="true" t="shared" si="7" ref="H18:H34">(C18+E18+G18)/3</f>
        <v>20.07426812331172</v>
      </c>
    </row>
    <row r="19" spans="1:8" s="18" customFormat="1" ht="19.5" customHeight="1">
      <c r="A19" s="35" t="s">
        <v>15</v>
      </c>
      <c r="B19" s="19">
        <v>55.13</v>
      </c>
      <c r="C19" s="19">
        <f t="shared" si="4"/>
        <v>21.908281672230174</v>
      </c>
      <c r="D19" s="19">
        <v>24.72</v>
      </c>
      <c r="E19" s="19">
        <f t="shared" si="5"/>
        <v>9.888</v>
      </c>
      <c r="F19" s="19">
        <v>65.33</v>
      </c>
      <c r="G19" s="19">
        <f t="shared" si="6"/>
        <v>26.209580357859263</v>
      </c>
      <c r="H19" s="20">
        <f t="shared" si="7"/>
        <v>19.335287343363145</v>
      </c>
    </row>
    <row r="20" spans="1:8" s="18" customFormat="1" ht="19.5" customHeight="1">
      <c r="A20" s="34" t="s">
        <v>16</v>
      </c>
      <c r="B20" s="16">
        <v>8.6</v>
      </c>
      <c r="C20" s="16">
        <f t="shared" si="4"/>
        <v>3.4175806707995546</v>
      </c>
      <c r="D20" s="16">
        <v>6.77</v>
      </c>
      <c r="E20" s="16">
        <f t="shared" si="5"/>
        <v>2.708</v>
      </c>
      <c r="F20" s="16">
        <v>20.47</v>
      </c>
      <c r="G20" s="16">
        <f t="shared" si="6"/>
        <v>8.212308432961567</v>
      </c>
      <c r="H20" s="17">
        <f t="shared" si="7"/>
        <v>4.779296367920374</v>
      </c>
    </row>
    <row r="21" spans="1:8" s="18" customFormat="1" ht="19.5" customHeight="1">
      <c r="A21" s="35" t="s">
        <v>17</v>
      </c>
      <c r="B21" s="19">
        <v>5.49</v>
      </c>
      <c r="C21" s="19">
        <f t="shared" si="4"/>
        <v>2.1816881258941345</v>
      </c>
      <c r="D21" s="19">
        <v>23.34</v>
      </c>
      <c r="E21" s="19">
        <f t="shared" si="5"/>
        <v>9.336</v>
      </c>
      <c r="F21" s="19">
        <v>11.62</v>
      </c>
      <c r="G21" s="19">
        <f t="shared" si="6"/>
        <v>4.66179892481746</v>
      </c>
      <c r="H21" s="20">
        <f t="shared" si="7"/>
        <v>5.393162350237199</v>
      </c>
    </row>
    <row r="22" spans="1:8" s="18" customFormat="1" ht="19.5" customHeight="1">
      <c r="A22" s="34" t="s">
        <v>18</v>
      </c>
      <c r="B22" s="16">
        <v>30.32</v>
      </c>
      <c r="C22" s="16">
        <f t="shared" si="4"/>
        <v>12.04895883007471</v>
      </c>
      <c r="D22" s="16">
        <v>1.5</v>
      </c>
      <c r="E22" s="16">
        <f t="shared" si="5"/>
        <v>0.6</v>
      </c>
      <c r="F22" s="16">
        <v>0</v>
      </c>
      <c r="G22" s="16">
        <f t="shared" si="6"/>
        <v>0</v>
      </c>
      <c r="H22" s="17">
        <f t="shared" si="7"/>
        <v>4.216319610024903</v>
      </c>
    </row>
    <row r="23" spans="1:8" s="18" customFormat="1" ht="19.5" customHeight="1">
      <c r="A23" s="35" t="s">
        <v>43</v>
      </c>
      <c r="B23" s="19">
        <v>5.97</v>
      </c>
      <c r="C23" s="19">
        <f t="shared" si="4"/>
        <v>2.3724368144969006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0.7908122714989668</v>
      </c>
    </row>
    <row r="24" spans="1:8" s="18" customFormat="1" ht="19.5" customHeight="1">
      <c r="A24" s="34" t="s">
        <v>19</v>
      </c>
      <c r="B24" s="16">
        <v>14.7</v>
      </c>
      <c r="C24" s="16">
        <f t="shared" si="4"/>
        <v>5.841678588459704</v>
      </c>
      <c r="D24" s="16">
        <v>11.97</v>
      </c>
      <c r="E24" s="16">
        <f t="shared" si="5"/>
        <v>4.788</v>
      </c>
      <c r="F24" s="16">
        <v>26.97</v>
      </c>
      <c r="G24" s="16">
        <f t="shared" si="6"/>
        <v>10.820027280751022</v>
      </c>
      <c r="H24" s="17">
        <f t="shared" si="7"/>
        <v>7.149901956403575</v>
      </c>
    </row>
    <row r="25" spans="1:8" s="18" customFormat="1" ht="19.5" customHeight="1">
      <c r="A25" s="35" t="s">
        <v>26</v>
      </c>
      <c r="B25" s="19">
        <v>4.81</v>
      </c>
      <c r="C25" s="19">
        <f t="shared" si="4"/>
        <v>1.9114608170402163</v>
      </c>
      <c r="D25" s="19">
        <v>15.43</v>
      </c>
      <c r="E25" s="19">
        <f t="shared" si="5"/>
        <v>6.172</v>
      </c>
      <c r="F25" s="19">
        <v>9.87</v>
      </c>
      <c r="G25" s="19">
        <f t="shared" si="6"/>
        <v>3.9597207734895288</v>
      </c>
      <c r="H25" s="20">
        <f t="shared" si="7"/>
        <v>4.014393863509915</v>
      </c>
    </row>
    <row r="26" spans="1:8" s="18" customFormat="1" ht="19.5" customHeight="1">
      <c r="A26" s="34" t="s">
        <v>20</v>
      </c>
      <c r="B26" s="16">
        <v>2.05</v>
      </c>
      <c r="C26" s="16">
        <f t="shared" si="4"/>
        <v>0.8146558575743125</v>
      </c>
      <c r="D26" s="16">
        <v>4.16</v>
      </c>
      <c r="E26" s="16">
        <f t="shared" si="5"/>
        <v>1.6640000000000001</v>
      </c>
      <c r="F26" s="16">
        <v>2.89</v>
      </c>
      <c r="G26" s="16">
        <f t="shared" si="6"/>
        <v>1.1594319184786972</v>
      </c>
      <c r="H26" s="17">
        <f t="shared" si="7"/>
        <v>1.2126959253510032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27.53</v>
      </c>
      <c r="E27" s="19">
        <f t="shared" si="5"/>
        <v>11.012</v>
      </c>
      <c r="F27" s="19">
        <v>0</v>
      </c>
      <c r="G27" s="19">
        <f t="shared" si="6"/>
        <v>0</v>
      </c>
      <c r="H27" s="20">
        <f t="shared" si="7"/>
        <v>3.670666666666667</v>
      </c>
    </row>
    <row r="28" spans="1:8" s="18" customFormat="1" ht="19.5" customHeight="1">
      <c r="A28" s="34" t="s">
        <v>21</v>
      </c>
      <c r="B28" s="16">
        <v>0</v>
      </c>
      <c r="C28" s="16">
        <f t="shared" si="4"/>
        <v>0</v>
      </c>
      <c r="D28" s="16">
        <v>0</v>
      </c>
      <c r="E28" s="16">
        <f t="shared" si="5"/>
        <v>0</v>
      </c>
      <c r="F28" s="16">
        <v>0.75</v>
      </c>
      <c r="G28" s="16">
        <f t="shared" si="6"/>
        <v>0.30089063628339885</v>
      </c>
      <c r="H28" s="17">
        <f t="shared" si="7"/>
        <v>0.10029687876113295</v>
      </c>
    </row>
    <row r="29" spans="1:8" s="18" customFormat="1" ht="19.5" customHeight="1">
      <c r="A29" s="35" t="s">
        <v>22</v>
      </c>
      <c r="B29" s="19">
        <v>0.17</v>
      </c>
      <c r="C29" s="19">
        <f t="shared" si="4"/>
        <v>0.06755682721347958</v>
      </c>
      <c r="D29" s="19">
        <v>0.59</v>
      </c>
      <c r="E29" s="19">
        <f t="shared" si="5"/>
        <v>0.23599999999999996</v>
      </c>
      <c r="F29" s="19">
        <v>0</v>
      </c>
      <c r="G29" s="19">
        <f t="shared" si="6"/>
        <v>0</v>
      </c>
      <c r="H29" s="20">
        <f t="shared" si="7"/>
        <v>0.10118560907115985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0.14</v>
      </c>
      <c r="G30" s="16">
        <f t="shared" si="6"/>
        <v>0.056166252106234466</v>
      </c>
      <c r="H30" s="17">
        <f t="shared" si="7"/>
        <v>0.01872208403541149</v>
      </c>
    </row>
    <row r="31" spans="1:8" s="18" customFormat="1" ht="19.5" customHeight="1">
      <c r="A31" s="35" t="s">
        <v>24</v>
      </c>
      <c r="B31" s="19">
        <v>39.1</v>
      </c>
      <c r="C31" s="19">
        <f t="shared" si="4"/>
        <v>15.538070259100303</v>
      </c>
      <c r="D31" s="19">
        <v>9.84</v>
      </c>
      <c r="E31" s="19">
        <f t="shared" si="5"/>
        <v>3.936</v>
      </c>
      <c r="F31" s="19">
        <v>7.38</v>
      </c>
      <c r="G31" s="19">
        <f t="shared" si="6"/>
        <v>2.960763861028645</v>
      </c>
      <c r="H31" s="20">
        <f t="shared" si="7"/>
        <v>7.478278040042983</v>
      </c>
    </row>
    <row r="32" spans="1:8" s="18" customFormat="1" ht="19.5" customHeight="1">
      <c r="A32" s="34" t="s">
        <v>25</v>
      </c>
      <c r="B32" s="16">
        <v>19.35</v>
      </c>
      <c r="C32" s="16">
        <f t="shared" si="4"/>
        <v>7.689556509298999</v>
      </c>
      <c r="D32" s="16">
        <v>47.03</v>
      </c>
      <c r="E32" s="16">
        <f t="shared" si="5"/>
        <v>18.812</v>
      </c>
      <c r="F32" s="16">
        <v>35.5</v>
      </c>
      <c r="G32" s="16">
        <f t="shared" si="6"/>
        <v>14.242156784080882</v>
      </c>
      <c r="H32" s="17">
        <f t="shared" si="7"/>
        <v>13.581237764459962</v>
      </c>
    </row>
    <row r="33" spans="1:8" s="27" customFormat="1" ht="19.5" customHeight="1">
      <c r="A33" s="24"/>
      <c r="B33" s="25">
        <f>SUM(B18:B32)</f>
        <v>234.39999999999998</v>
      </c>
      <c r="C33" s="25">
        <f t="shared" si="4"/>
        <v>93.14894293435066</v>
      </c>
      <c r="D33" s="25">
        <f>SUM(D18:D32)</f>
        <v>222.85999999999999</v>
      </c>
      <c r="E33" s="25">
        <f t="shared" si="5"/>
        <v>89.14399999999999</v>
      </c>
      <c r="F33" s="25">
        <f>SUM(F18:F32)</f>
        <v>232.94999999999996</v>
      </c>
      <c r="G33" s="25">
        <f t="shared" si="6"/>
        <v>93.45663162962367</v>
      </c>
      <c r="H33" s="26">
        <f t="shared" si="7"/>
        <v>91.9165248546581</v>
      </c>
    </row>
    <row r="34" spans="1:8" s="33" customFormat="1" ht="19.5" customHeight="1">
      <c r="A34" s="28" t="s">
        <v>4</v>
      </c>
      <c r="B34" s="29">
        <f>SUM(B7:B15,B18:B32)</f>
        <v>251.64</v>
      </c>
      <c r="C34" s="29">
        <f t="shared" si="4"/>
        <v>100</v>
      </c>
      <c r="D34" s="29">
        <f>SUM(D7:D15,D18:D32)</f>
        <v>250</v>
      </c>
      <c r="E34" s="29">
        <f t="shared" si="5"/>
        <v>100</v>
      </c>
      <c r="F34" s="29">
        <f>SUM(F7:F15,F18:F32)</f>
        <v>249.26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J23" sqref="J23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170</v>
      </c>
      <c r="C4" s="88"/>
      <c r="D4" s="87" t="s">
        <v>171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172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4.59</v>
      </c>
      <c r="C7" s="16">
        <f aca="true" t="shared" si="0" ref="C7:C16">B7/$B$34*100</f>
        <v>1.8752298075744573</v>
      </c>
      <c r="D7" s="16">
        <v>3.64</v>
      </c>
      <c r="E7" s="16">
        <f aca="true" t="shared" si="1" ref="E7:E16">D7/$D$34*100</f>
        <v>1.4663229133097002</v>
      </c>
      <c r="F7" s="17">
        <f aca="true" t="shared" si="2" ref="F7:F16">(C7+E7)/2</f>
        <v>1.670776360442079</v>
      </c>
    </row>
    <row r="8" spans="1:6" s="18" customFormat="1" ht="19.5" customHeight="1">
      <c r="A8" s="35" t="s">
        <v>6</v>
      </c>
      <c r="B8" s="19">
        <v>2.95</v>
      </c>
      <c r="C8" s="19">
        <f t="shared" si="0"/>
        <v>1.2052130571556972</v>
      </c>
      <c r="D8" s="19">
        <v>3.86</v>
      </c>
      <c r="E8" s="19">
        <f t="shared" si="1"/>
        <v>1.5549468256525942</v>
      </c>
      <c r="F8" s="20">
        <f t="shared" si="2"/>
        <v>1.3800799414041456</v>
      </c>
    </row>
    <row r="9" spans="1:6" s="18" customFormat="1" ht="19.5" customHeight="1">
      <c r="A9" s="34" t="s">
        <v>1</v>
      </c>
      <c r="B9" s="16">
        <v>0.25</v>
      </c>
      <c r="C9" s="16">
        <f t="shared" si="0"/>
        <v>0.10213669975895738</v>
      </c>
      <c r="D9" s="16">
        <v>0</v>
      </c>
      <c r="E9" s="16">
        <f t="shared" si="1"/>
        <v>0</v>
      </c>
      <c r="F9" s="17">
        <f t="shared" si="2"/>
        <v>0.05106834987947869</v>
      </c>
    </row>
    <row r="10" spans="1:6" s="18" customFormat="1" ht="19.5" customHeight="1">
      <c r="A10" s="35" t="s">
        <v>2</v>
      </c>
      <c r="B10" s="19">
        <v>13.72</v>
      </c>
      <c r="C10" s="19">
        <f t="shared" si="0"/>
        <v>5.605262082771581</v>
      </c>
      <c r="D10" s="19">
        <v>7.34</v>
      </c>
      <c r="E10" s="19">
        <f t="shared" si="1"/>
        <v>2.9568159845310986</v>
      </c>
      <c r="F10" s="20">
        <f t="shared" si="2"/>
        <v>4.28103903365134</v>
      </c>
    </row>
    <row r="11" spans="1:6" s="18" customFormat="1" ht="19.5" customHeight="1">
      <c r="A11" s="34" t="s">
        <v>9</v>
      </c>
      <c r="B11" s="16">
        <v>5.85</v>
      </c>
      <c r="C11" s="16">
        <f t="shared" si="0"/>
        <v>2.389998774359602</v>
      </c>
      <c r="D11" s="16">
        <v>5.8</v>
      </c>
      <c r="E11" s="16">
        <f t="shared" si="1"/>
        <v>2.336448598130841</v>
      </c>
      <c r="F11" s="17">
        <f t="shared" si="2"/>
        <v>2.3632236862452216</v>
      </c>
    </row>
    <row r="12" spans="1:6" s="18" customFormat="1" ht="19.5" customHeight="1">
      <c r="A12" s="35" t="s">
        <v>13</v>
      </c>
      <c r="B12" s="19">
        <v>5.29</v>
      </c>
      <c r="C12" s="19">
        <f t="shared" si="0"/>
        <v>2.161212566899538</v>
      </c>
      <c r="D12" s="19">
        <v>6.08</v>
      </c>
      <c r="E12" s="19">
        <f t="shared" si="1"/>
        <v>2.4492426683854336</v>
      </c>
      <c r="F12" s="20">
        <f t="shared" si="2"/>
        <v>2.305227617642486</v>
      </c>
    </row>
    <row r="13" spans="1:6" s="18" customFormat="1" ht="19.5" customHeight="1">
      <c r="A13" s="34" t="s">
        <v>10</v>
      </c>
      <c r="B13" s="16">
        <v>0.78</v>
      </c>
      <c r="C13" s="16">
        <f t="shared" si="0"/>
        <v>0.318666503247947</v>
      </c>
      <c r="D13" s="16">
        <v>0.32</v>
      </c>
      <c r="E13" s="16">
        <f t="shared" si="1"/>
        <v>0.12890750886239122</v>
      </c>
      <c r="F13" s="17">
        <f t="shared" si="2"/>
        <v>0.2237870060551691</v>
      </c>
    </row>
    <row r="14" spans="1:6" s="18" customFormat="1" ht="19.5" customHeight="1">
      <c r="A14" s="35" t="s">
        <v>11</v>
      </c>
      <c r="B14" s="19">
        <v>3.01</v>
      </c>
      <c r="C14" s="19">
        <f t="shared" si="0"/>
        <v>1.2297258650978466</v>
      </c>
      <c r="D14" s="19">
        <v>2.54</v>
      </c>
      <c r="E14" s="19">
        <f t="shared" si="1"/>
        <v>1.0232033515952303</v>
      </c>
      <c r="F14" s="20">
        <f t="shared" si="2"/>
        <v>1.1264646083465384</v>
      </c>
    </row>
    <row r="15" spans="1:6" s="18" customFormat="1" ht="19.5" customHeight="1">
      <c r="A15" s="34" t="s">
        <v>12</v>
      </c>
      <c r="B15" s="16">
        <v>0.53</v>
      </c>
      <c r="C15" s="16">
        <f t="shared" si="0"/>
        <v>0.21652980348898965</v>
      </c>
      <c r="D15" s="16">
        <v>1.38</v>
      </c>
      <c r="E15" s="16">
        <f t="shared" si="1"/>
        <v>0.5559136319690622</v>
      </c>
      <c r="F15" s="17">
        <f t="shared" si="2"/>
        <v>0.3862217177290259</v>
      </c>
    </row>
    <row r="16" spans="1:6" s="18" customFormat="1" ht="19.5" customHeight="1">
      <c r="A16" s="23"/>
      <c r="B16" s="21">
        <f>SUM(B7:B15)</f>
        <v>36.97</v>
      </c>
      <c r="C16" s="21">
        <f t="shared" si="0"/>
        <v>15.103975160354615</v>
      </c>
      <c r="D16" s="21">
        <f>SUM(D7:D15)</f>
        <v>30.959999999999997</v>
      </c>
      <c r="E16" s="21">
        <f t="shared" si="1"/>
        <v>12.471801482436351</v>
      </c>
      <c r="F16" s="22">
        <f t="shared" si="2"/>
        <v>13.787888321395483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44.92</v>
      </c>
      <c r="C18" s="16">
        <f aca="true" t="shared" si="3" ref="C18:C34">B18/$B$34*100</f>
        <v>18.351922212689463</v>
      </c>
      <c r="D18" s="16">
        <v>44.64</v>
      </c>
      <c r="E18" s="16">
        <f aca="true" t="shared" si="4" ref="E18:E34">D18/$D$34*100</f>
        <v>17.98259748630358</v>
      </c>
      <c r="F18" s="17">
        <f aca="true" t="shared" si="5" ref="F18:F34">(C18+E18)/2</f>
        <v>18.16725984949652</v>
      </c>
    </row>
    <row r="19" spans="1:6" s="18" customFormat="1" ht="19.5" customHeight="1">
      <c r="A19" s="35" t="s">
        <v>15</v>
      </c>
      <c r="B19" s="19">
        <v>0.38</v>
      </c>
      <c r="C19" s="19">
        <f t="shared" si="3"/>
        <v>0.15524778363361522</v>
      </c>
      <c r="D19" s="19">
        <v>65.08</v>
      </c>
      <c r="E19" s="19">
        <f t="shared" si="4"/>
        <v>26.216564614888817</v>
      </c>
      <c r="F19" s="20">
        <f t="shared" si="5"/>
        <v>13.185906199261217</v>
      </c>
    </row>
    <row r="20" spans="1:6" s="18" customFormat="1" ht="19.5" customHeight="1">
      <c r="A20" s="34" t="s">
        <v>16</v>
      </c>
      <c r="B20" s="16">
        <v>9.9</v>
      </c>
      <c r="C20" s="16">
        <f t="shared" si="3"/>
        <v>4.044613310454713</v>
      </c>
      <c r="D20" s="16">
        <v>7.66</v>
      </c>
      <c r="E20" s="16">
        <f t="shared" si="4"/>
        <v>3.0857234933934903</v>
      </c>
      <c r="F20" s="17">
        <f t="shared" si="5"/>
        <v>3.5651684019241014</v>
      </c>
    </row>
    <row r="21" spans="1:6" s="18" customFormat="1" ht="19.5" customHeight="1">
      <c r="A21" s="35" t="s">
        <v>17</v>
      </c>
      <c r="B21" s="19">
        <v>38.2</v>
      </c>
      <c r="C21" s="19">
        <f t="shared" si="3"/>
        <v>15.606487723168689</v>
      </c>
      <c r="D21" s="19">
        <v>13.84</v>
      </c>
      <c r="E21" s="19">
        <f t="shared" si="4"/>
        <v>5.575249758298421</v>
      </c>
      <c r="F21" s="20">
        <f t="shared" si="5"/>
        <v>10.590868740733555</v>
      </c>
    </row>
    <row r="22" spans="1:6" s="18" customFormat="1" ht="19.5" customHeight="1">
      <c r="A22" s="34" t="s">
        <v>18</v>
      </c>
      <c r="B22" s="16">
        <v>11.3</v>
      </c>
      <c r="C22" s="16">
        <f t="shared" si="3"/>
        <v>4.616578829104873</v>
      </c>
      <c r="D22" s="16">
        <v>0.85</v>
      </c>
      <c r="E22" s="16">
        <f t="shared" si="4"/>
        <v>0.3424105704157267</v>
      </c>
      <c r="F22" s="17">
        <f t="shared" si="5"/>
        <v>2.4794946997603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13.12</v>
      </c>
      <c r="C24" s="16">
        <f t="shared" si="3"/>
        <v>5.360134003350082</v>
      </c>
      <c r="D24" s="16">
        <v>10.22</v>
      </c>
      <c r="E24" s="16">
        <f t="shared" si="4"/>
        <v>4.11698356429262</v>
      </c>
      <c r="F24" s="17">
        <f t="shared" si="5"/>
        <v>4.738558783821351</v>
      </c>
    </row>
    <row r="25" spans="1:6" s="18" customFormat="1" ht="19.5" customHeight="1">
      <c r="A25" s="35" t="s">
        <v>26</v>
      </c>
      <c r="B25" s="19">
        <v>16.46</v>
      </c>
      <c r="C25" s="19">
        <f t="shared" si="3"/>
        <v>6.724680312129753</v>
      </c>
      <c r="D25" s="19">
        <v>11.26</v>
      </c>
      <c r="E25" s="19">
        <f t="shared" si="4"/>
        <v>4.535932968095391</v>
      </c>
      <c r="F25" s="20">
        <f t="shared" si="5"/>
        <v>5.630306640112572</v>
      </c>
    </row>
    <row r="26" spans="1:6" s="18" customFormat="1" ht="19.5" customHeight="1">
      <c r="A26" s="34" t="s">
        <v>20</v>
      </c>
      <c r="B26" s="16">
        <v>1.74</v>
      </c>
      <c r="C26" s="16">
        <f t="shared" si="3"/>
        <v>0.7108714303223432</v>
      </c>
      <c r="D26" s="16">
        <v>2.2</v>
      </c>
      <c r="E26" s="16">
        <f t="shared" si="4"/>
        <v>0.8862391234289397</v>
      </c>
      <c r="F26" s="17">
        <f t="shared" si="5"/>
        <v>0.7985552768756414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0.75</v>
      </c>
      <c r="E27" s="19">
        <f t="shared" si="4"/>
        <v>0.30212697389622944</v>
      </c>
      <c r="F27" s="20">
        <f t="shared" si="5"/>
        <v>0.15106348694811472</v>
      </c>
    </row>
    <row r="28" spans="1:6" s="18" customFormat="1" ht="19.5" customHeight="1">
      <c r="A28" s="34" t="s">
        <v>21</v>
      </c>
      <c r="B28" s="16">
        <v>7.8</v>
      </c>
      <c r="C28" s="16">
        <f t="shared" si="3"/>
        <v>3.1866650324794703</v>
      </c>
      <c r="D28" s="16">
        <v>11.96</v>
      </c>
      <c r="E28" s="16">
        <f t="shared" si="4"/>
        <v>4.817918143731872</v>
      </c>
      <c r="F28" s="17">
        <f t="shared" si="5"/>
        <v>4.002291588105671</v>
      </c>
    </row>
    <row r="29" spans="1:6" s="18" customFormat="1" ht="19.5" customHeight="1">
      <c r="A29" s="35" t="s">
        <v>22</v>
      </c>
      <c r="B29" s="19">
        <v>0.72</v>
      </c>
      <c r="C29" s="19">
        <f t="shared" si="3"/>
        <v>0.2941536953057972</v>
      </c>
      <c r="D29" s="19">
        <v>7.54</v>
      </c>
      <c r="E29" s="19">
        <f t="shared" si="4"/>
        <v>3.0373831775700935</v>
      </c>
      <c r="F29" s="20">
        <f t="shared" si="5"/>
        <v>1.6657684364379453</v>
      </c>
    </row>
    <row r="30" spans="1:6" s="18" customFormat="1" ht="19.5" customHeight="1">
      <c r="A30" s="34" t="s">
        <v>23</v>
      </c>
      <c r="B30" s="16">
        <v>0.82</v>
      </c>
      <c r="C30" s="16">
        <f t="shared" si="3"/>
        <v>0.33500837520938015</v>
      </c>
      <c r="D30" s="16">
        <v>0</v>
      </c>
      <c r="E30" s="16">
        <f t="shared" si="4"/>
        <v>0</v>
      </c>
      <c r="F30" s="17">
        <f t="shared" si="5"/>
        <v>0.16750418760469007</v>
      </c>
    </row>
    <row r="31" spans="1:6" s="18" customFormat="1" ht="19.5" customHeight="1">
      <c r="A31" s="35" t="s">
        <v>24</v>
      </c>
      <c r="B31" s="19">
        <v>12.5</v>
      </c>
      <c r="C31" s="19">
        <f t="shared" si="3"/>
        <v>5.1068349879478685</v>
      </c>
      <c r="D31" s="19">
        <v>1.58</v>
      </c>
      <c r="E31" s="19">
        <f t="shared" si="4"/>
        <v>0.6364808250080567</v>
      </c>
      <c r="F31" s="20">
        <f t="shared" si="5"/>
        <v>2.871657906477963</v>
      </c>
    </row>
    <row r="32" spans="1:6" s="18" customFormat="1" ht="19.5" customHeight="1">
      <c r="A32" s="34" t="s">
        <v>25</v>
      </c>
      <c r="B32" s="16">
        <v>49.94</v>
      </c>
      <c r="C32" s="16">
        <f t="shared" si="3"/>
        <v>20.402827143849322</v>
      </c>
      <c r="D32" s="16">
        <v>39.7</v>
      </c>
      <c r="E32" s="16">
        <f t="shared" si="4"/>
        <v>15.992587818240414</v>
      </c>
      <c r="F32" s="17">
        <f t="shared" si="5"/>
        <v>18.19770748104487</v>
      </c>
    </row>
    <row r="33" spans="1:6" s="27" customFormat="1" ht="19.5" customHeight="1">
      <c r="A33" s="24"/>
      <c r="B33" s="25">
        <f>SUM(B18:B32)</f>
        <v>207.8</v>
      </c>
      <c r="C33" s="25">
        <f t="shared" si="3"/>
        <v>84.89602483964536</v>
      </c>
      <c r="D33" s="25">
        <f>SUM(D18:D32)</f>
        <v>217.27999999999997</v>
      </c>
      <c r="E33" s="25">
        <f t="shared" si="4"/>
        <v>87.52819851756364</v>
      </c>
      <c r="F33" s="26">
        <f t="shared" si="5"/>
        <v>86.2121116786045</v>
      </c>
    </row>
    <row r="34" spans="1:6" s="33" customFormat="1" ht="19.5" customHeight="1">
      <c r="A34" s="28" t="s">
        <v>4</v>
      </c>
      <c r="B34" s="29">
        <f>SUM(B7:B15,B18:B32)</f>
        <v>244.77000000000004</v>
      </c>
      <c r="C34" s="29">
        <f t="shared" si="3"/>
        <v>100</v>
      </c>
      <c r="D34" s="29">
        <f>SUM(D7:D15,D18:D32)</f>
        <v>248.24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L31" sqref="L31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173</v>
      </c>
      <c r="C4" s="88"/>
      <c r="D4" s="87" t="s">
        <v>174</v>
      </c>
      <c r="E4" s="88"/>
      <c r="F4" s="87" t="s">
        <v>175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176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4.2</v>
      </c>
      <c r="C7" s="16">
        <f aca="true" t="shared" si="0" ref="C7:C16">B7/$B$34*100</f>
        <v>1.7044071098125155</v>
      </c>
      <c r="D7" s="16">
        <v>1.74</v>
      </c>
      <c r="E7" s="16">
        <f aca="true" t="shared" si="1" ref="E7:E16">D7/$D$34*100</f>
        <v>0.7008216529724504</v>
      </c>
      <c r="F7" s="16">
        <v>2.9</v>
      </c>
      <c r="G7" s="16">
        <f aca="true" t="shared" si="2" ref="G7:G16">F7/$F$34*100</f>
        <v>1.0969889544560447</v>
      </c>
      <c r="H7" s="17">
        <f aca="true" t="shared" si="3" ref="H7:H16">(C7+E7+G7)/3</f>
        <v>1.1674059057470034</v>
      </c>
    </row>
    <row r="8" spans="1:8" s="18" customFormat="1" ht="19.5" customHeight="1">
      <c r="A8" s="35" t="s">
        <v>6</v>
      </c>
      <c r="B8" s="19">
        <v>3.14</v>
      </c>
      <c r="C8" s="19">
        <f t="shared" si="0"/>
        <v>1.2742472201931663</v>
      </c>
      <c r="D8" s="19">
        <v>1.56</v>
      </c>
      <c r="E8" s="19">
        <f t="shared" si="1"/>
        <v>0.6283228612856452</v>
      </c>
      <c r="F8" s="19">
        <v>2.18</v>
      </c>
      <c r="G8" s="19">
        <f t="shared" si="2"/>
        <v>0.8246330761083371</v>
      </c>
      <c r="H8" s="20">
        <f t="shared" si="3"/>
        <v>0.9090677191957163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0.02</v>
      </c>
      <c r="E9" s="16">
        <f t="shared" si="1"/>
        <v>0.008055421298533913</v>
      </c>
      <c r="F9" s="16">
        <v>0</v>
      </c>
      <c r="G9" s="16">
        <f t="shared" si="2"/>
        <v>0</v>
      </c>
      <c r="H9" s="17">
        <f t="shared" si="3"/>
        <v>0.0026851404328446377</v>
      </c>
    </row>
    <row r="10" spans="1:8" s="18" customFormat="1" ht="19.5" customHeight="1">
      <c r="A10" s="35" t="s">
        <v>2</v>
      </c>
      <c r="B10" s="19">
        <v>11.04</v>
      </c>
      <c r="C10" s="19">
        <f t="shared" si="0"/>
        <v>4.480155831507183</v>
      </c>
      <c r="D10" s="19">
        <v>11.58</v>
      </c>
      <c r="E10" s="19">
        <f t="shared" si="1"/>
        <v>4.664088931851135</v>
      </c>
      <c r="F10" s="19">
        <v>11.52</v>
      </c>
      <c r="G10" s="19">
        <f t="shared" si="2"/>
        <v>4.357694053563323</v>
      </c>
      <c r="H10" s="20">
        <f t="shared" si="3"/>
        <v>4.500646272307214</v>
      </c>
    </row>
    <row r="11" spans="1:8" s="18" customFormat="1" ht="19.5" customHeight="1">
      <c r="A11" s="34" t="s">
        <v>9</v>
      </c>
      <c r="B11" s="16">
        <v>7.62</v>
      </c>
      <c r="C11" s="16">
        <f t="shared" si="0"/>
        <v>3.092281470659849</v>
      </c>
      <c r="D11" s="16">
        <v>5.92</v>
      </c>
      <c r="E11" s="16">
        <f t="shared" si="1"/>
        <v>2.384404704366038</v>
      </c>
      <c r="F11" s="16">
        <v>5.4</v>
      </c>
      <c r="G11" s="16">
        <f t="shared" si="2"/>
        <v>2.0426690876078077</v>
      </c>
      <c r="H11" s="17">
        <f t="shared" si="3"/>
        <v>2.506451754211232</v>
      </c>
    </row>
    <row r="12" spans="1:8" s="18" customFormat="1" ht="19.5" customHeight="1">
      <c r="A12" s="35" t="s">
        <v>13</v>
      </c>
      <c r="B12" s="19">
        <v>9.48</v>
      </c>
      <c r="C12" s="19">
        <f t="shared" si="0"/>
        <v>3.8470903335768205</v>
      </c>
      <c r="D12" s="19">
        <v>5</v>
      </c>
      <c r="E12" s="19">
        <f t="shared" si="1"/>
        <v>2.0138553246334783</v>
      </c>
      <c r="F12" s="19">
        <v>5.98</v>
      </c>
      <c r="G12" s="19">
        <f t="shared" si="2"/>
        <v>2.2620668784990166</v>
      </c>
      <c r="H12" s="20">
        <f t="shared" si="3"/>
        <v>2.7076708455697713</v>
      </c>
    </row>
    <row r="13" spans="1:8" s="18" customFormat="1" ht="19.5" customHeight="1">
      <c r="A13" s="34" t="s">
        <v>10</v>
      </c>
      <c r="B13" s="16">
        <v>1.2</v>
      </c>
      <c r="C13" s="16">
        <f t="shared" si="0"/>
        <v>0.48697345994643293</v>
      </c>
      <c r="D13" s="16">
        <v>1.32</v>
      </c>
      <c r="E13" s="16">
        <f t="shared" si="1"/>
        <v>0.5316578057032382</v>
      </c>
      <c r="F13" s="16">
        <v>1.22</v>
      </c>
      <c r="G13" s="16">
        <f t="shared" si="2"/>
        <v>0.4614919049780602</v>
      </c>
      <c r="H13" s="17">
        <f t="shared" si="3"/>
        <v>0.4933743902092438</v>
      </c>
    </row>
    <row r="14" spans="1:8" s="18" customFormat="1" ht="19.5" customHeight="1">
      <c r="A14" s="35" t="s">
        <v>11</v>
      </c>
      <c r="B14" s="19">
        <v>0</v>
      </c>
      <c r="C14" s="19">
        <f t="shared" si="0"/>
        <v>0</v>
      </c>
      <c r="D14" s="19">
        <v>2.52</v>
      </c>
      <c r="E14" s="19">
        <f t="shared" si="1"/>
        <v>1.014983083615273</v>
      </c>
      <c r="F14" s="19">
        <v>1.56</v>
      </c>
      <c r="G14" s="19">
        <f t="shared" si="2"/>
        <v>0.5901044030867</v>
      </c>
      <c r="H14" s="20">
        <f t="shared" si="3"/>
        <v>0.535029162233991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11.76</v>
      </c>
      <c r="E15" s="16">
        <f t="shared" si="1"/>
        <v>4.736587723537941</v>
      </c>
      <c r="F15" s="16">
        <v>8.46</v>
      </c>
      <c r="G15" s="16">
        <f t="shared" si="2"/>
        <v>3.2001815705855656</v>
      </c>
      <c r="H15" s="17">
        <f t="shared" si="3"/>
        <v>2.6455897647078355</v>
      </c>
    </row>
    <row r="16" spans="1:8" s="18" customFormat="1" ht="19.5" customHeight="1">
      <c r="A16" s="23"/>
      <c r="B16" s="21">
        <f>SUM(B7:B15)</f>
        <v>36.68000000000001</v>
      </c>
      <c r="C16" s="21">
        <f t="shared" si="0"/>
        <v>14.88515542569597</v>
      </c>
      <c r="D16" s="21">
        <f>SUM(D7:D15)</f>
        <v>41.42</v>
      </c>
      <c r="E16" s="21">
        <f t="shared" si="1"/>
        <v>16.682777509263733</v>
      </c>
      <c r="F16" s="21">
        <f>SUM(F7:F15)</f>
        <v>39.22</v>
      </c>
      <c r="G16" s="21">
        <f t="shared" si="2"/>
        <v>14.835829928884852</v>
      </c>
      <c r="H16" s="22">
        <f t="shared" si="3"/>
        <v>15.467920954614852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75.8</v>
      </c>
      <c r="C18" s="16">
        <f aca="true" t="shared" si="4" ref="C18:C34">B18/$B$34*100</f>
        <v>30.76049021994968</v>
      </c>
      <c r="D18" s="16">
        <v>122.4</v>
      </c>
      <c r="E18" s="16">
        <f aca="true" t="shared" si="5" ref="E18:E34">D18/$D$34*100</f>
        <v>49.29917834702754</v>
      </c>
      <c r="F18" s="16">
        <v>68.84</v>
      </c>
      <c r="G18" s="16">
        <f aca="true" t="shared" si="6" ref="G18:G34">F18/$F$34*100</f>
        <v>26.040248146466936</v>
      </c>
      <c r="H18" s="17">
        <f>(C18+E18+G18)/3</f>
        <v>35.366638904481384</v>
      </c>
    </row>
    <row r="19" spans="1:8" s="18" customFormat="1" ht="19.5" customHeight="1">
      <c r="A19" s="35" t="s">
        <v>15</v>
      </c>
      <c r="B19" s="19">
        <v>20.9</v>
      </c>
      <c r="C19" s="19">
        <f t="shared" si="4"/>
        <v>8.481454427400372</v>
      </c>
      <c r="D19" s="19">
        <v>4.84</v>
      </c>
      <c r="E19" s="19">
        <f t="shared" si="5"/>
        <v>1.9494119542452066</v>
      </c>
      <c r="F19" s="19">
        <v>30.62</v>
      </c>
      <c r="G19" s="19">
        <f t="shared" si="6"/>
        <v>11.58269027084279</v>
      </c>
      <c r="H19" s="20">
        <f aca="true" t="shared" si="7" ref="H19:H34">(C19+E19+G19)/3</f>
        <v>7.337852217496123</v>
      </c>
    </row>
    <row r="20" spans="1:8" s="18" customFormat="1" ht="19.5" customHeight="1">
      <c r="A20" s="34" t="s">
        <v>16</v>
      </c>
      <c r="B20" s="16">
        <v>28.8</v>
      </c>
      <c r="C20" s="16">
        <f t="shared" si="4"/>
        <v>11.687363038714391</v>
      </c>
      <c r="D20" s="16">
        <v>17.96</v>
      </c>
      <c r="E20" s="16">
        <f t="shared" si="5"/>
        <v>7.233768326083453</v>
      </c>
      <c r="F20" s="16">
        <v>14.24</v>
      </c>
      <c r="G20" s="16">
        <f t="shared" si="6"/>
        <v>5.386594038432441</v>
      </c>
      <c r="H20" s="17">
        <f t="shared" si="7"/>
        <v>8.102575134410095</v>
      </c>
    </row>
    <row r="21" spans="1:8" s="18" customFormat="1" ht="19.5" customHeight="1">
      <c r="A21" s="35" t="s">
        <v>17</v>
      </c>
      <c r="B21" s="19">
        <v>17.78</v>
      </c>
      <c r="C21" s="19">
        <f t="shared" si="4"/>
        <v>7.215323431539648</v>
      </c>
      <c r="D21" s="19">
        <v>3.84</v>
      </c>
      <c r="E21" s="19">
        <f t="shared" si="5"/>
        <v>1.5466408893185113</v>
      </c>
      <c r="F21" s="19">
        <v>10.32</v>
      </c>
      <c r="G21" s="19">
        <f t="shared" si="6"/>
        <v>3.9037675896504767</v>
      </c>
      <c r="H21" s="20">
        <f t="shared" si="7"/>
        <v>4.221910636836212</v>
      </c>
    </row>
    <row r="22" spans="1:8" s="18" customFormat="1" ht="19.5" customHeight="1">
      <c r="A22" s="34" t="s">
        <v>18</v>
      </c>
      <c r="B22" s="16">
        <v>0.75</v>
      </c>
      <c r="C22" s="16">
        <f t="shared" si="4"/>
        <v>0.30435841246652057</v>
      </c>
      <c r="D22" s="16">
        <v>0</v>
      </c>
      <c r="E22" s="16">
        <f t="shared" si="5"/>
        <v>0</v>
      </c>
      <c r="F22" s="16">
        <v>0</v>
      </c>
      <c r="G22" s="16">
        <f t="shared" si="6"/>
        <v>0</v>
      </c>
      <c r="H22" s="17">
        <f t="shared" si="7"/>
        <v>0.10145280415550685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12.8</v>
      </c>
      <c r="C24" s="16">
        <f t="shared" si="4"/>
        <v>5.194383572761952</v>
      </c>
      <c r="D24" s="16">
        <v>6.46</v>
      </c>
      <c r="E24" s="16">
        <f t="shared" si="5"/>
        <v>2.6019010794264537</v>
      </c>
      <c r="F24" s="16">
        <v>11.72</v>
      </c>
      <c r="G24" s="16">
        <f t="shared" si="6"/>
        <v>4.433348464215463</v>
      </c>
      <c r="H24" s="17">
        <f t="shared" si="7"/>
        <v>4.076544372134623</v>
      </c>
    </row>
    <row r="25" spans="1:8" s="18" customFormat="1" ht="19.5" customHeight="1">
      <c r="A25" s="35" t="s">
        <v>26</v>
      </c>
      <c r="B25" s="19">
        <v>3.76</v>
      </c>
      <c r="C25" s="19">
        <f t="shared" si="4"/>
        <v>1.525850174498823</v>
      </c>
      <c r="D25" s="19">
        <v>3.08</v>
      </c>
      <c r="E25" s="19">
        <f t="shared" si="5"/>
        <v>1.2405348799742226</v>
      </c>
      <c r="F25" s="19">
        <v>4.6</v>
      </c>
      <c r="G25" s="19">
        <f t="shared" si="6"/>
        <v>1.740051444999243</v>
      </c>
      <c r="H25" s="20">
        <f t="shared" si="7"/>
        <v>1.5021454998240962</v>
      </c>
    </row>
    <row r="26" spans="1:8" s="18" customFormat="1" ht="19.5" customHeight="1">
      <c r="A26" s="34" t="s">
        <v>20</v>
      </c>
      <c r="B26" s="16">
        <v>3.27</v>
      </c>
      <c r="C26" s="16">
        <f t="shared" si="4"/>
        <v>1.3270026783540299</v>
      </c>
      <c r="D26" s="16">
        <v>3.3</v>
      </c>
      <c r="E26" s="16">
        <f t="shared" si="5"/>
        <v>1.3291445142580955</v>
      </c>
      <c r="F26" s="16">
        <v>3.56</v>
      </c>
      <c r="G26" s="16">
        <f t="shared" si="6"/>
        <v>1.3466485096081102</v>
      </c>
      <c r="H26" s="17">
        <f t="shared" si="7"/>
        <v>1.3342652340734118</v>
      </c>
    </row>
    <row r="27" spans="1:8" s="18" customFormat="1" ht="19.5" customHeight="1">
      <c r="A27" s="35" t="s">
        <v>3</v>
      </c>
      <c r="B27" s="19">
        <v>0.76</v>
      </c>
      <c r="C27" s="19">
        <f t="shared" si="4"/>
        <v>0.3084165246327409</v>
      </c>
      <c r="D27" s="19">
        <v>0</v>
      </c>
      <c r="E27" s="19">
        <f t="shared" si="5"/>
        <v>0</v>
      </c>
      <c r="F27" s="19">
        <v>7.62</v>
      </c>
      <c r="G27" s="19">
        <f t="shared" si="6"/>
        <v>2.8824330458465726</v>
      </c>
      <c r="H27" s="20">
        <f t="shared" si="7"/>
        <v>1.0636165234931045</v>
      </c>
    </row>
    <row r="28" spans="1:8" s="18" customFormat="1" ht="19.5" customHeight="1">
      <c r="A28" s="34" t="s">
        <v>21</v>
      </c>
      <c r="B28" s="16">
        <v>3.92</v>
      </c>
      <c r="C28" s="16">
        <f t="shared" si="4"/>
        <v>1.5907799691583475</v>
      </c>
      <c r="D28" s="16">
        <v>0.38</v>
      </c>
      <c r="E28" s="16">
        <f t="shared" si="5"/>
        <v>0.15305300467214433</v>
      </c>
      <c r="F28" s="16">
        <v>15.76</v>
      </c>
      <c r="G28" s="16">
        <f t="shared" si="6"/>
        <v>5.961567559388712</v>
      </c>
      <c r="H28" s="17">
        <f t="shared" si="7"/>
        <v>2.568466844406401</v>
      </c>
    </row>
    <row r="29" spans="1:8" s="18" customFormat="1" ht="19.5" customHeight="1">
      <c r="A29" s="35" t="s">
        <v>22</v>
      </c>
      <c r="B29" s="19">
        <v>1.63</v>
      </c>
      <c r="C29" s="19">
        <f t="shared" si="4"/>
        <v>0.6614722830939047</v>
      </c>
      <c r="D29" s="19">
        <v>0.62</v>
      </c>
      <c r="E29" s="19">
        <f t="shared" si="5"/>
        <v>0.2497180602545513</v>
      </c>
      <c r="F29" s="19">
        <v>0</v>
      </c>
      <c r="G29" s="19">
        <f t="shared" si="6"/>
        <v>0</v>
      </c>
      <c r="H29" s="20">
        <f t="shared" si="7"/>
        <v>0.30373011444948533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2.1</v>
      </c>
      <c r="C31" s="19">
        <f t="shared" si="4"/>
        <v>0.8522035549062578</v>
      </c>
      <c r="D31" s="19">
        <v>8.2</v>
      </c>
      <c r="E31" s="19">
        <f t="shared" si="5"/>
        <v>3.3027227323989035</v>
      </c>
      <c r="F31" s="19">
        <v>9.98</v>
      </c>
      <c r="G31" s="19">
        <f t="shared" si="6"/>
        <v>3.7751550915418366</v>
      </c>
      <c r="H31" s="20">
        <f t="shared" si="7"/>
        <v>2.643360459615666</v>
      </c>
    </row>
    <row r="32" spans="1:8" s="18" customFormat="1" ht="19.5" customHeight="1">
      <c r="A32" s="34" t="s">
        <v>25</v>
      </c>
      <c r="B32" s="16">
        <v>37.47</v>
      </c>
      <c r="C32" s="16">
        <f t="shared" si="4"/>
        <v>15.205746286827369</v>
      </c>
      <c r="D32" s="16">
        <v>35.78</v>
      </c>
      <c r="E32" s="16">
        <f t="shared" si="5"/>
        <v>14.41114870307717</v>
      </c>
      <c r="F32" s="16">
        <v>47.88</v>
      </c>
      <c r="G32" s="16">
        <f t="shared" si="6"/>
        <v>18.11166591012256</v>
      </c>
      <c r="H32" s="17">
        <f t="shared" si="7"/>
        <v>15.909520300009033</v>
      </c>
    </row>
    <row r="33" spans="1:8" s="27" customFormat="1" ht="19.5" customHeight="1">
      <c r="A33" s="24"/>
      <c r="B33" s="25">
        <f>SUM(B18:B32)</f>
        <v>209.73999999999995</v>
      </c>
      <c r="C33" s="25">
        <f t="shared" si="4"/>
        <v>85.11484457430402</v>
      </c>
      <c r="D33" s="25">
        <f>SUM(D18:D32)</f>
        <v>206.86000000000004</v>
      </c>
      <c r="E33" s="25">
        <f t="shared" si="5"/>
        <v>83.31722249073627</v>
      </c>
      <c r="F33" s="25">
        <f>SUM(F18:F32)</f>
        <v>225.14</v>
      </c>
      <c r="G33" s="25">
        <f t="shared" si="6"/>
        <v>85.16417007111514</v>
      </c>
      <c r="H33" s="26">
        <f t="shared" si="7"/>
        <v>84.53207904538515</v>
      </c>
    </row>
    <row r="34" spans="1:8" s="33" customFormat="1" ht="19.5" customHeight="1">
      <c r="A34" s="28" t="s">
        <v>4</v>
      </c>
      <c r="B34" s="29">
        <f>SUM(B7:B15,B18:B32)</f>
        <v>246.42</v>
      </c>
      <c r="C34" s="29">
        <f t="shared" si="4"/>
        <v>100</v>
      </c>
      <c r="D34" s="29">
        <f>SUM(D7:D15,D18:D32)</f>
        <v>248.28000000000003</v>
      </c>
      <c r="E34" s="29">
        <f t="shared" si="5"/>
        <v>100</v>
      </c>
      <c r="F34" s="29">
        <f>SUM(F7:F15,F18:F32)</f>
        <v>264.36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B16" sqref="B16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177</v>
      </c>
      <c r="C4" s="88"/>
      <c r="D4" s="87" t="s">
        <v>178</v>
      </c>
      <c r="E4" s="88"/>
      <c r="F4" s="87" t="s">
        <v>179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180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5.31</v>
      </c>
      <c r="C7" s="16">
        <f aca="true" t="shared" si="0" ref="C7:C16">B7/$B$34*100</f>
        <v>2.109235352532274</v>
      </c>
      <c r="D7" s="16">
        <v>4.62</v>
      </c>
      <c r="E7" s="16">
        <f aca="true" t="shared" si="1" ref="E7:E16">D7/$D$34*100</f>
        <v>1.8536350505536832</v>
      </c>
      <c r="F7" s="16">
        <v>4.6</v>
      </c>
      <c r="G7" s="16">
        <f aca="true" t="shared" si="2" ref="G7:G16">F7/$F$34*100</f>
        <v>1.8411783541466535</v>
      </c>
      <c r="H7" s="17">
        <f aca="true" t="shared" si="3" ref="H7:H16">(C7+E7+G7)/3</f>
        <v>1.934682919077537</v>
      </c>
    </row>
    <row r="8" spans="1:8" s="18" customFormat="1" ht="19.5" customHeight="1">
      <c r="A8" s="35" t="s">
        <v>6</v>
      </c>
      <c r="B8" s="19">
        <v>1.68</v>
      </c>
      <c r="C8" s="19">
        <f t="shared" si="0"/>
        <v>0.6673286991062563</v>
      </c>
      <c r="D8" s="19">
        <v>1.56</v>
      </c>
      <c r="E8" s="19">
        <f t="shared" si="1"/>
        <v>0.6259027443428021</v>
      </c>
      <c r="F8" s="19">
        <v>1.68</v>
      </c>
      <c r="G8" s="19">
        <f t="shared" si="2"/>
        <v>0.6724303554274734</v>
      </c>
      <c r="H8" s="20">
        <f t="shared" si="3"/>
        <v>0.6552205996255106</v>
      </c>
    </row>
    <row r="9" spans="1:8" s="18" customFormat="1" ht="19.5" customHeight="1">
      <c r="A9" s="34" t="s">
        <v>1</v>
      </c>
      <c r="B9" s="16">
        <v>0.14</v>
      </c>
      <c r="C9" s="16">
        <f t="shared" si="0"/>
        <v>0.05561072492552136</v>
      </c>
      <c r="D9" s="16">
        <v>0.14</v>
      </c>
      <c r="E9" s="16">
        <f t="shared" si="1"/>
        <v>0.05617075910768737</v>
      </c>
      <c r="F9" s="16">
        <v>0.1</v>
      </c>
      <c r="G9" s="16">
        <f t="shared" si="2"/>
        <v>0.04002561639449247</v>
      </c>
      <c r="H9" s="17">
        <f t="shared" si="3"/>
        <v>0.05060236680923374</v>
      </c>
    </row>
    <row r="10" spans="1:8" s="18" customFormat="1" ht="19.5" customHeight="1">
      <c r="A10" s="35" t="s">
        <v>2</v>
      </c>
      <c r="B10" s="19">
        <v>7.25</v>
      </c>
      <c r="C10" s="19">
        <f t="shared" si="0"/>
        <v>2.879841112214499</v>
      </c>
      <c r="D10" s="19">
        <v>11.38</v>
      </c>
      <c r="E10" s="19">
        <f t="shared" si="1"/>
        <v>4.5658802760391595</v>
      </c>
      <c r="F10" s="19">
        <v>10.82</v>
      </c>
      <c r="G10" s="19">
        <f t="shared" si="2"/>
        <v>4.330771693884086</v>
      </c>
      <c r="H10" s="20">
        <f t="shared" si="3"/>
        <v>3.9254976940459145</v>
      </c>
    </row>
    <row r="11" spans="1:8" s="18" customFormat="1" ht="19.5" customHeight="1">
      <c r="A11" s="34" t="s">
        <v>9</v>
      </c>
      <c r="B11" s="16">
        <v>5.71</v>
      </c>
      <c r="C11" s="16">
        <f t="shared" si="0"/>
        <v>2.268123138033764</v>
      </c>
      <c r="D11" s="16">
        <v>6.46</v>
      </c>
      <c r="E11" s="16">
        <f t="shared" si="1"/>
        <v>2.59187931311186</v>
      </c>
      <c r="F11" s="16">
        <v>12.28</v>
      </c>
      <c r="G11" s="16">
        <f t="shared" si="2"/>
        <v>4.915145693243675</v>
      </c>
      <c r="H11" s="17">
        <f t="shared" si="3"/>
        <v>3.258382714796433</v>
      </c>
    </row>
    <row r="12" spans="1:8" s="18" customFormat="1" ht="19.5" customHeight="1">
      <c r="A12" s="35" t="s">
        <v>13</v>
      </c>
      <c r="B12" s="19">
        <v>7.31</v>
      </c>
      <c r="C12" s="19">
        <f t="shared" si="0"/>
        <v>2.903674280039722</v>
      </c>
      <c r="D12" s="19">
        <v>5.98</v>
      </c>
      <c r="E12" s="19">
        <f t="shared" si="1"/>
        <v>2.399293853314075</v>
      </c>
      <c r="F12" s="19">
        <v>5.44</v>
      </c>
      <c r="G12" s="19">
        <f t="shared" si="2"/>
        <v>2.1773935318603903</v>
      </c>
      <c r="H12" s="20">
        <f t="shared" si="3"/>
        <v>2.4934538884047295</v>
      </c>
    </row>
    <row r="13" spans="1:8" s="18" customFormat="1" ht="19.5" customHeight="1">
      <c r="A13" s="34" t="s">
        <v>10</v>
      </c>
      <c r="B13" s="16">
        <v>1.23</v>
      </c>
      <c r="C13" s="16">
        <f t="shared" si="0"/>
        <v>0.4885799404170805</v>
      </c>
      <c r="D13" s="16">
        <v>3.36</v>
      </c>
      <c r="E13" s="16">
        <f t="shared" si="1"/>
        <v>1.3480982185844967</v>
      </c>
      <c r="F13" s="16">
        <v>1.38</v>
      </c>
      <c r="G13" s="16">
        <f t="shared" si="2"/>
        <v>0.552353506243996</v>
      </c>
      <c r="H13" s="17">
        <f t="shared" si="3"/>
        <v>0.7963438884151911</v>
      </c>
    </row>
    <row r="14" spans="1:8" s="18" customFormat="1" ht="19.5" customHeight="1">
      <c r="A14" s="35" t="s">
        <v>11</v>
      </c>
      <c r="B14" s="19">
        <v>1.39</v>
      </c>
      <c r="C14" s="19">
        <f t="shared" si="0"/>
        <v>0.5521350546176763</v>
      </c>
      <c r="D14" s="19">
        <v>1.5</v>
      </c>
      <c r="E14" s="19">
        <f t="shared" si="1"/>
        <v>0.601829561868079</v>
      </c>
      <c r="F14" s="19">
        <v>2.48</v>
      </c>
      <c r="G14" s="19">
        <f t="shared" si="2"/>
        <v>0.9926352865834133</v>
      </c>
      <c r="H14" s="20">
        <f t="shared" si="3"/>
        <v>0.7155333010230561</v>
      </c>
    </row>
    <row r="15" spans="1:8" s="18" customFormat="1" ht="19.5" customHeight="1">
      <c r="A15" s="34" t="s">
        <v>12</v>
      </c>
      <c r="B15" s="16">
        <v>1.99</v>
      </c>
      <c r="C15" s="16">
        <f t="shared" si="0"/>
        <v>0.7904667328699106</v>
      </c>
      <c r="D15" s="16">
        <v>0.12</v>
      </c>
      <c r="E15" s="16">
        <f t="shared" si="1"/>
        <v>0.04814636494944632</v>
      </c>
      <c r="F15" s="16">
        <v>0.14</v>
      </c>
      <c r="G15" s="16">
        <f t="shared" si="2"/>
        <v>0.05603586295228946</v>
      </c>
      <c r="H15" s="17">
        <f t="shared" si="3"/>
        <v>0.2982163202572155</v>
      </c>
    </row>
    <row r="16" spans="1:8" s="18" customFormat="1" ht="19.5" customHeight="1">
      <c r="A16" s="23"/>
      <c r="B16" s="21">
        <f>SUM(B7:B15)</f>
        <v>32.01</v>
      </c>
      <c r="C16" s="21">
        <f t="shared" si="0"/>
        <v>12.714995034756704</v>
      </c>
      <c r="D16" s="21">
        <f>SUM(D7:D15)</f>
        <v>35.12</v>
      </c>
      <c r="E16" s="21">
        <f t="shared" si="1"/>
        <v>14.090836141871288</v>
      </c>
      <c r="F16" s="21">
        <f>SUM(F7:F15)</f>
        <v>38.919999999999995</v>
      </c>
      <c r="G16" s="21">
        <f t="shared" si="2"/>
        <v>15.577969900736466</v>
      </c>
      <c r="H16" s="22">
        <f t="shared" si="3"/>
        <v>14.127933692454818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48.48</v>
      </c>
      <c r="C18" s="16">
        <f aca="true" t="shared" si="4" ref="C18:C34">B18/$B$34*100</f>
        <v>19.257199602780535</v>
      </c>
      <c r="D18" s="16">
        <v>92.24</v>
      </c>
      <c r="E18" s="16">
        <f aca="true" t="shared" si="5" ref="E18:E34">D18/$D$34*100</f>
        <v>37.008505857807734</v>
      </c>
      <c r="F18" s="16">
        <v>88.26</v>
      </c>
      <c r="G18" s="16">
        <f aca="true" t="shared" si="6" ref="G18:G34">F18/$F$34*100</f>
        <v>35.32660902977906</v>
      </c>
      <c r="H18" s="17">
        <f aca="true" t="shared" si="7" ref="H18:H34">(C18+E18+G18)/3</f>
        <v>30.53077149678911</v>
      </c>
    </row>
    <row r="19" spans="1:8" s="18" customFormat="1" ht="19.5" customHeight="1">
      <c r="A19" s="35" t="s">
        <v>15</v>
      </c>
      <c r="B19" s="19">
        <v>18.46</v>
      </c>
      <c r="C19" s="19">
        <f t="shared" si="4"/>
        <v>7.332671300893745</v>
      </c>
      <c r="D19" s="19">
        <v>14.2</v>
      </c>
      <c r="E19" s="19">
        <f t="shared" si="5"/>
        <v>5.697319852351147</v>
      </c>
      <c r="F19" s="19">
        <v>0</v>
      </c>
      <c r="G19" s="19">
        <f t="shared" si="6"/>
        <v>0</v>
      </c>
      <c r="H19" s="20">
        <f t="shared" si="7"/>
        <v>4.343330384414965</v>
      </c>
    </row>
    <row r="20" spans="1:8" s="18" customFormat="1" ht="19.5" customHeight="1">
      <c r="A20" s="34" t="s">
        <v>16</v>
      </c>
      <c r="B20" s="16">
        <v>11.84</v>
      </c>
      <c r="C20" s="16">
        <f t="shared" si="4"/>
        <v>4.703078450844092</v>
      </c>
      <c r="D20" s="16">
        <v>9.54</v>
      </c>
      <c r="E20" s="16">
        <f t="shared" si="5"/>
        <v>3.8276360134809817</v>
      </c>
      <c r="F20" s="16">
        <v>15.52</v>
      </c>
      <c r="G20" s="16">
        <f t="shared" si="6"/>
        <v>6.211975664425231</v>
      </c>
      <c r="H20" s="17">
        <f t="shared" si="7"/>
        <v>4.914230042916768</v>
      </c>
    </row>
    <row r="21" spans="1:8" s="18" customFormat="1" ht="19.5" customHeight="1">
      <c r="A21" s="35" t="s">
        <v>17</v>
      </c>
      <c r="B21" s="19">
        <v>34.98</v>
      </c>
      <c r="C21" s="19">
        <f t="shared" si="4"/>
        <v>13.894736842105262</v>
      </c>
      <c r="D21" s="19">
        <v>15.94</v>
      </c>
      <c r="E21" s="19">
        <f t="shared" si="5"/>
        <v>6.395442144118118</v>
      </c>
      <c r="F21" s="19">
        <v>26.7</v>
      </c>
      <c r="G21" s="19">
        <f t="shared" si="6"/>
        <v>10.68683957732949</v>
      </c>
      <c r="H21" s="20">
        <f t="shared" si="7"/>
        <v>10.325672854517624</v>
      </c>
    </row>
    <row r="22" spans="1:8" s="18" customFormat="1" ht="19.5" customHeight="1">
      <c r="A22" s="34" t="s">
        <v>18</v>
      </c>
      <c r="B22" s="16">
        <v>3.84</v>
      </c>
      <c r="C22" s="16">
        <f t="shared" si="4"/>
        <v>1.5253227408143</v>
      </c>
      <c r="D22" s="16">
        <v>0.44</v>
      </c>
      <c r="E22" s="16">
        <f t="shared" si="5"/>
        <v>0.17653667148130317</v>
      </c>
      <c r="F22" s="16">
        <v>2.74</v>
      </c>
      <c r="G22" s="16">
        <f t="shared" si="6"/>
        <v>1.0967018892090938</v>
      </c>
      <c r="H22" s="17">
        <f t="shared" si="7"/>
        <v>0.9328537671682323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19.99</v>
      </c>
      <c r="C24" s="16">
        <f t="shared" si="4"/>
        <v>7.940417080436942</v>
      </c>
      <c r="D24" s="16">
        <v>16.24</v>
      </c>
      <c r="E24" s="16">
        <f t="shared" si="5"/>
        <v>6.515808056491734</v>
      </c>
      <c r="F24" s="16">
        <v>9.74</v>
      </c>
      <c r="G24" s="16">
        <f t="shared" si="6"/>
        <v>3.898495036823567</v>
      </c>
      <c r="H24" s="17">
        <f t="shared" si="7"/>
        <v>6.118240057917414</v>
      </c>
    </row>
    <row r="25" spans="1:8" s="18" customFormat="1" ht="19.5" customHeight="1">
      <c r="A25" s="35" t="s">
        <v>26</v>
      </c>
      <c r="B25" s="19">
        <v>5.49</v>
      </c>
      <c r="C25" s="19">
        <f t="shared" si="4"/>
        <v>2.1807348560079447</v>
      </c>
      <c r="D25" s="19">
        <v>8.48</v>
      </c>
      <c r="E25" s="19">
        <f t="shared" si="5"/>
        <v>3.4023431230942065</v>
      </c>
      <c r="F25" s="19">
        <v>3.8</v>
      </c>
      <c r="G25" s="19">
        <f t="shared" si="6"/>
        <v>1.5209734229907137</v>
      </c>
      <c r="H25" s="20">
        <f t="shared" si="7"/>
        <v>2.3680171340309553</v>
      </c>
    </row>
    <row r="26" spans="1:8" s="18" customFormat="1" ht="19.5" customHeight="1">
      <c r="A26" s="34" t="s">
        <v>20</v>
      </c>
      <c r="B26" s="16">
        <v>3.89</v>
      </c>
      <c r="C26" s="16">
        <f t="shared" si="4"/>
        <v>1.5451837140019864</v>
      </c>
      <c r="D26" s="16">
        <v>6.24</v>
      </c>
      <c r="E26" s="16">
        <f t="shared" si="5"/>
        <v>2.5036109773712085</v>
      </c>
      <c r="F26" s="16">
        <v>2.24</v>
      </c>
      <c r="G26" s="16">
        <f t="shared" si="6"/>
        <v>0.8965738072366314</v>
      </c>
      <c r="H26" s="17">
        <f t="shared" si="7"/>
        <v>1.6484561662032755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0</v>
      </c>
      <c r="E27" s="19">
        <f t="shared" si="5"/>
        <v>0</v>
      </c>
      <c r="F27" s="19">
        <v>0</v>
      </c>
      <c r="G27" s="19">
        <f t="shared" si="6"/>
        <v>0</v>
      </c>
      <c r="H27" s="20">
        <f t="shared" si="7"/>
        <v>0</v>
      </c>
    </row>
    <row r="28" spans="1:8" s="18" customFormat="1" ht="19.5" customHeight="1">
      <c r="A28" s="34" t="s">
        <v>21</v>
      </c>
      <c r="B28" s="16">
        <v>5.23</v>
      </c>
      <c r="C28" s="16">
        <f t="shared" si="4"/>
        <v>2.0774577954319766</v>
      </c>
      <c r="D28" s="16">
        <v>1.08</v>
      </c>
      <c r="E28" s="16">
        <f t="shared" si="5"/>
        <v>0.4333172845450169</v>
      </c>
      <c r="F28" s="16">
        <v>22.9</v>
      </c>
      <c r="G28" s="16">
        <f t="shared" si="6"/>
        <v>9.165866154338776</v>
      </c>
      <c r="H28" s="17">
        <f t="shared" si="7"/>
        <v>3.8922137447719236</v>
      </c>
    </row>
    <row r="29" spans="1:8" s="18" customFormat="1" ht="19.5" customHeight="1">
      <c r="A29" s="35" t="s">
        <v>22</v>
      </c>
      <c r="B29" s="19">
        <v>1.82</v>
      </c>
      <c r="C29" s="19">
        <f t="shared" si="4"/>
        <v>0.7229394240317777</v>
      </c>
      <c r="D29" s="19">
        <v>7.9</v>
      </c>
      <c r="E29" s="19">
        <f t="shared" si="5"/>
        <v>3.1696356925052163</v>
      </c>
      <c r="F29" s="19">
        <v>0.98</v>
      </c>
      <c r="G29" s="19">
        <f t="shared" si="6"/>
        <v>0.3922510406660262</v>
      </c>
      <c r="H29" s="20">
        <f t="shared" si="7"/>
        <v>1.42827538573434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2.58</v>
      </c>
      <c r="E30" s="16">
        <f t="shared" si="5"/>
        <v>1.0351468464130957</v>
      </c>
      <c r="F30" s="16">
        <v>0.4</v>
      </c>
      <c r="G30" s="16">
        <f t="shared" si="6"/>
        <v>0.1601024655779699</v>
      </c>
      <c r="H30" s="17">
        <f t="shared" si="7"/>
        <v>0.3984164373303552</v>
      </c>
    </row>
    <row r="31" spans="1:8" s="18" customFormat="1" ht="19.5" customHeight="1">
      <c r="A31" s="35" t="s">
        <v>24</v>
      </c>
      <c r="B31" s="19">
        <v>9.03</v>
      </c>
      <c r="C31" s="19">
        <f t="shared" si="4"/>
        <v>3.5868917576961272</v>
      </c>
      <c r="D31" s="19">
        <v>4.56</v>
      </c>
      <c r="E31" s="19">
        <f t="shared" si="5"/>
        <v>1.8295618680789598</v>
      </c>
      <c r="F31" s="19">
        <v>0</v>
      </c>
      <c r="G31" s="19">
        <f t="shared" si="6"/>
        <v>0</v>
      </c>
      <c r="H31" s="20">
        <f t="shared" si="7"/>
        <v>1.8054845419250292</v>
      </c>
    </row>
    <row r="32" spans="1:8" s="18" customFormat="1" ht="19.5" customHeight="1">
      <c r="A32" s="34" t="s">
        <v>25</v>
      </c>
      <c r="B32" s="16">
        <v>56.69</v>
      </c>
      <c r="C32" s="16">
        <f t="shared" si="4"/>
        <v>22.51837140019861</v>
      </c>
      <c r="D32" s="16">
        <v>34.68</v>
      </c>
      <c r="E32" s="16">
        <f t="shared" si="5"/>
        <v>13.914299470389984</v>
      </c>
      <c r="F32" s="16">
        <v>37.64</v>
      </c>
      <c r="G32" s="16">
        <f t="shared" si="6"/>
        <v>15.065642010886965</v>
      </c>
      <c r="H32" s="17">
        <f t="shared" si="7"/>
        <v>17.166104293825185</v>
      </c>
    </row>
    <row r="33" spans="1:8" s="27" customFormat="1" ht="19.5" customHeight="1">
      <c r="A33" s="24"/>
      <c r="B33" s="25">
        <f>SUM(B18:B32)</f>
        <v>219.73999999999998</v>
      </c>
      <c r="C33" s="25">
        <f t="shared" si="4"/>
        <v>87.2850049652433</v>
      </c>
      <c r="D33" s="25">
        <f>SUM(D18:D32)</f>
        <v>214.12000000000003</v>
      </c>
      <c r="E33" s="25">
        <f t="shared" si="5"/>
        <v>85.90916385812872</v>
      </c>
      <c r="F33" s="25">
        <f>SUM(F18:F32)</f>
        <v>210.92000000000002</v>
      </c>
      <c r="G33" s="25">
        <f t="shared" si="6"/>
        <v>84.42203009926352</v>
      </c>
      <c r="H33" s="26">
        <f t="shared" si="7"/>
        <v>85.87206630754518</v>
      </c>
    </row>
    <row r="34" spans="1:8" s="33" customFormat="1" ht="19.5" customHeight="1">
      <c r="A34" s="28" t="s">
        <v>4</v>
      </c>
      <c r="B34" s="29">
        <f>SUM(B7:B15,B18:B32)</f>
        <v>251.74999999999997</v>
      </c>
      <c r="C34" s="29">
        <f t="shared" si="4"/>
        <v>100</v>
      </c>
      <c r="D34" s="29">
        <f>SUM(D7:D15,D18:D32)</f>
        <v>249.24</v>
      </c>
      <c r="E34" s="29">
        <f t="shared" si="5"/>
        <v>100</v>
      </c>
      <c r="F34" s="29">
        <f>SUM(F7:F15,F18:F32)</f>
        <v>249.84000000000003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K23" sqref="K23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190</v>
      </c>
      <c r="C4" s="88"/>
      <c r="D4" s="87" t="s">
        <v>189</v>
      </c>
      <c r="E4" s="88"/>
      <c r="F4" s="87" t="s">
        <v>188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191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2.01</v>
      </c>
      <c r="C7" s="16">
        <f aca="true" t="shared" si="0" ref="C7:C16">B7/$B$34*100</f>
        <v>0.8030684406088937</v>
      </c>
      <c r="D7" s="16">
        <v>0.91</v>
      </c>
      <c r="E7" s="16">
        <f aca="true" t="shared" si="1" ref="E7:E16">D7/$D$34*100</f>
        <v>0.3597122302158274</v>
      </c>
      <c r="F7" s="16">
        <v>1.94</v>
      </c>
      <c r="G7" s="16">
        <f aca="true" t="shared" si="2" ref="G7:G16">F7/$F$34*100</f>
        <v>0.7597712853450301</v>
      </c>
      <c r="H7" s="17">
        <f aca="true" t="shared" si="3" ref="H7:H16">(C7+E7+G7)/3</f>
        <v>0.6408506520565838</v>
      </c>
    </row>
    <row r="8" spans="1:8" s="18" customFormat="1" ht="19.5" customHeight="1">
      <c r="A8" s="35" t="s">
        <v>6</v>
      </c>
      <c r="B8" s="19">
        <v>1.98</v>
      </c>
      <c r="C8" s="19">
        <f t="shared" si="0"/>
        <v>0.7910823444804028</v>
      </c>
      <c r="D8" s="19">
        <v>1.7</v>
      </c>
      <c r="E8" s="19">
        <f t="shared" si="1"/>
        <v>0.6719898806229742</v>
      </c>
      <c r="F8" s="19">
        <v>1.46</v>
      </c>
      <c r="G8" s="19">
        <f t="shared" si="2"/>
        <v>0.5717866374246103</v>
      </c>
      <c r="H8" s="20">
        <f t="shared" si="3"/>
        <v>0.6782862875093292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0.15</v>
      </c>
      <c r="E9" s="16">
        <f t="shared" si="1"/>
        <v>0.059293224760850666</v>
      </c>
      <c r="F9" s="16">
        <v>0.02</v>
      </c>
      <c r="G9" s="16">
        <f t="shared" si="2"/>
        <v>0.007832693663350827</v>
      </c>
      <c r="H9" s="17">
        <f t="shared" si="3"/>
        <v>0.022375306141400497</v>
      </c>
    </row>
    <row r="10" spans="1:8" s="18" customFormat="1" ht="19.5" customHeight="1">
      <c r="A10" s="35" t="s">
        <v>2</v>
      </c>
      <c r="B10" s="19">
        <v>6.55</v>
      </c>
      <c r="C10" s="19">
        <f t="shared" si="0"/>
        <v>2.616964321387191</v>
      </c>
      <c r="D10" s="19">
        <v>5.38</v>
      </c>
      <c r="E10" s="19">
        <f t="shared" si="1"/>
        <v>2.126650328089177</v>
      </c>
      <c r="F10" s="19">
        <v>5.98</v>
      </c>
      <c r="G10" s="19">
        <f t="shared" si="2"/>
        <v>2.341975405341897</v>
      </c>
      <c r="H10" s="20">
        <f t="shared" si="3"/>
        <v>2.3618633516060883</v>
      </c>
    </row>
    <row r="11" spans="1:8" s="18" customFormat="1" ht="19.5" customHeight="1">
      <c r="A11" s="34" t="s">
        <v>9</v>
      </c>
      <c r="B11" s="16">
        <v>4.37</v>
      </c>
      <c r="C11" s="16">
        <f t="shared" si="0"/>
        <v>1.745974669383515</v>
      </c>
      <c r="D11" s="16">
        <v>2.24</v>
      </c>
      <c r="E11" s="16">
        <f t="shared" si="1"/>
        <v>0.8854454897620366</v>
      </c>
      <c r="F11" s="16">
        <v>4.84</v>
      </c>
      <c r="G11" s="16">
        <f t="shared" si="2"/>
        <v>1.8955118665308999</v>
      </c>
      <c r="H11" s="17">
        <f t="shared" si="3"/>
        <v>1.5089773418921506</v>
      </c>
    </row>
    <row r="12" spans="1:8" s="18" customFormat="1" ht="19.5" customHeight="1">
      <c r="A12" s="35" t="s">
        <v>13</v>
      </c>
      <c r="B12" s="19">
        <v>3.8</v>
      </c>
      <c r="C12" s="19">
        <f t="shared" si="0"/>
        <v>1.5182388429421871</v>
      </c>
      <c r="D12" s="19">
        <v>2.18</v>
      </c>
      <c r="E12" s="19">
        <f t="shared" si="1"/>
        <v>0.8617281998576963</v>
      </c>
      <c r="F12" s="19">
        <v>6.3</v>
      </c>
      <c r="G12" s="19">
        <f t="shared" si="2"/>
        <v>2.46729850395551</v>
      </c>
      <c r="H12" s="20">
        <f t="shared" si="3"/>
        <v>1.6157551822517977</v>
      </c>
    </row>
    <row r="13" spans="1:8" s="18" customFormat="1" ht="19.5" customHeight="1">
      <c r="A13" s="34" t="s">
        <v>10</v>
      </c>
      <c r="B13" s="16">
        <v>0.65</v>
      </c>
      <c r="C13" s="16">
        <f t="shared" si="0"/>
        <v>0.25969874945063726</v>
      </c>
      <c r="D13" s="16">
        <v>0.63</v>
      </c>
      <c r="E13" s="16">
        <f t="shared" si="1"/>
        <v>0.2490315439955728</v>
      </c>
      <c r="F13" s="16">
        <v>0.8</v>
      </c>
      <c r="G13" s="16">
        <f t="shared" si="2"/>
        <v>0.3133077465340331</v>
      </c>
      <c r="H13" s="17">
        <f t="shared" si="3"/>
        <v>0.2740126799934144</v>
      </c>
    </row>
    <row r="14" spans="1:8" s="18" customFormat="1" ht="19.5" customHeight="1">
      <c r="A14" s="35" t="s">
        <v>11</v>
      </c>
      <c r="B14" s="19">
        <v>1.95</v>
      </c>
      <c r="C14" s="19">
        <f t="shared" si="0"/>
        <v>0.7790962483519118</v>
      </c>
      <c r="D14" s="19">
        <v>1.43</v>
      </c>
      <c r="E14" s="19">
        <f t="shared" si="1"/>
        <v>0.5652620760534429</v>
      </c>
      <c r="F14" s="19">
        <v>2.78</v>
      </c>
      <c r="G14" s="19">
        <f t="shared" si="2"/>
        <v>1.0887444192057647</v>
      </c>
      <c r="H14" s="20">
        <f t="shared" si="3"/>
        <v>0.811034247870373</v>
      </c>
    </row>
    <row r="15" spans="1:8" s="18" customFormat="1" ht="19.5" customHeight="1">
      <c r="A15" s="34" t="s">
        <v>12</v>
      </c>
      <c r="B15" s="16">
        <v>2.02</v>
      </c>
      <c r="C15" s="16">
        <f t="shared" si="0"/>
        <v>0.8070638059850574</v>
      </c>
      <c r="D15" s="16">
        <v>0.41</v>
      </c>
      <c r="E15" s="16">
        <f t="shared" si="1"/>
        <v>0.16206814767965846</v>
      </c>
      <c r="F15" s="16">
        <v>0.4</v>
      </c>
      <c r="G15" s="16">
        <f t="shared" si="2"/>
        <v>0.15665387326701655</v>
      </c>
      <c r="H15" s="17">
        <f t="shared" si="3"/>
        <v>0.37526194231057747</v>
      </c>
    </row>
    <row r="16" spans="1:8" s="18" customFormat="1" ht="19.5" customHeight="1">
      <c r="A16" s="23"/>
      <c r="B16" s="21">
        <f>SUM(B7:B15)</f>
        <v>23.33</v>
      </c>
      <c r="C16" s="21">
        <f t="shared" si="0"/>
        <v>9.321187422589796</v>
      </c>
      <c r="D16" s="21">
        <f>SUM(D7:D15)</f>
        <v>15.030000000000001</v>
      </c>
      <c r="E16" s="21">
        <f t="shared" si="1"/>
        <v>5.9411811210372365</v>
      </c>
      <c r="F16" s="21">
        <f>SUM(F7:F15)</f>
        <v>24.52</v>
      </c>
      <c r="G16" s="21">
        <f t="shared" si="2"/>
        <v>9.602882431268114</v>
      </c>
      <c r="H16" s="22">
        <f t="shared" si="3"/>
        <v>8.288416991631715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63.98</v>
      </c>
      <c r="C18" s="16">
        <f aca="true" t="shared" si="4" ref="C18:C34">B18/$B$34*100</f>
        <v>25.562347676695037</v>
      </c>
      <c r="D18" s="16">
        <v>84.73</v>
      </c>
      <c r="E18" s="16">
        <f aca="true" t="shared" si="5" ref="E18:E34">D18/$D$34*100</f>
        <v>33.49276622657918</v>
      </c>
      <c r="F18" s="16">
        <v>70.94</v>
      </c>
      <c r="G18" s="16">
        <f aca="true" t="shared" si="6" ref="G18:G34">F18/$F$34*100</f>
        <v>27.78256442390538</v>
      </c>
      <c r="H18" s="17">
        <f aca="true" t="shared" si="7" ref="H18:H34">(C18+E18+G18)/3</f>
        <v>28.945892775726534</v>
      </c>
    </row>
    <row r="19" spans="1:8" s="18" customFormat="1" ht="19.5" customHeight="1">
      <c r="A19" s="35" t="s">
        <v>15</v>
      </c>
      <c r="B19" s="19">
        <v>23.54</v>
      </c>
      <c r="C19" s="19">
        <f t="shared" si="4"/>
        <v>9.405090095489232</v>
      </c>
      <c r="D19" s="19">
        <v>0</v>
      </c>
      <c r="E19" s="19">
        <f t="shared" si="5"/>
        <v>0</v>
      </c>
      <c r="F19" s="19">
        <v>2.3</v>
      </c>
      <c r="G19" s="19">
        <f t="shared" si="6"/>
        <v>0.9007597712853449</v>
      </c>
      <c r="H19" s="20">
        <f t="shared" si="7"/>
        <v>3.4352832889248592</v>
      </c>
    </row>
    <row r="20" spans="1:8" s="18" customFormat="1" ht="19.5" customHeight="1">
      <c r="A20" s="34" t="s">
        <v>16</v>
      </c>
      <c r="B20" s="16">
        <v>23.48</v>
      </c>
      <c r="C20" s="16">
        <f t="shared" si="4"/>
        <v>9.381117903232251</v>
      </c>
      <c r="D20" s="16">
        <v>17.35</v>
      </c>
      <c r="E20" s="16">
        <f t="shared" si="5"/>
        <v>6.8582496640050605</v>
      </c>
      <c r="F20" s="16">
        <v>20.24</v>
      </c>
      <c r="G20" s="16">
        <f t="shared" si="6"/>
        <v>7.926685987311036</v>
      </c>
      <c r="H20" s="17">
        <f t="shared" si="7"/>
        <v>8.05535118484945</v>
      </c>
    </row>
    <row r="21" spans="1:8" s="18" customFormat="1" ht="19.5" customHeight="1">
      <c r="A21" s="35" t="s">
        <v>17</v>
      </c>
      <c r="B21" s="19">
        <v>26.52</v>
      </c>
      <c r="C21" s="19">
        <f t="shared" si="4"/>
        <v>10.595708977586</v>
      </c>
      <c r="D21" s="19">
        <v>10.92</v>
      </c>
      <c r="E21" s="19">
        <f t="shared" si="5"/>
        <v>4.316546762589928</v>
      </c>
      <c r="F21" s="19">
        <v>27.5</v>
      </c>
      <c r="G21" s="19">
        <f t="shared" si="6"/>
        <v>10.769953787107386</v>
      </c>
      <c r="H21" s="20">
        <f t="shared" si="7"/>
        <v>8.560736509094438</v>
      </c>
    </row>
    <row r="22" spans="1:8" s="18" customFormat="1" ht="19.5" customHeight="1">
      <c r="A22" s="34" t="s">
        <v>18</v>
      </c>
      <c r="B22" s="16">
        <v>1.19</v>
      </c>
      <c r="C22" s="16">
        <f t="shared" si="4"/>
        <v>0.4754484797634744</v>
      </c>
      <c r="D22" s="16">
        <v>3.53</v>
      </c>
      <c r="E22" s="16">
        <f t="shared" si="5"/>
        <v>1.3953672227053522</v>
      </c>
      <c r="F22" s="16">
        <v>0.48</v>
      </c>
      <c r="G22" s="16">
        <f t="shared" si="6"/>
        <v>0.1879846479204198</v>
      </c>
      <c r="H22" s="17">
        <f t="shared" si="7"/>
        <v>0.6862667834630821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2.94</v>
      </c>
      <c r="E23" s="19">
        <f t="shared" si="5"/>
        <v>1.162147205312673</v>
      </c>
      <c r="F23" s="19">
        <v>0</v>
      </c>
      <c r="G23" s="19">
        <f t="shared" si="6"/>
        <v>0</v>
      </c>
      <c r="H23" s="20">
        <f t="shared" si="7"/>
        <v>0.38738240177089095</v>
      </c>
    </row>
    <row r="24" spans="1:8" s="18" customFormat="1" ht="19.5" customHeight="1">
      <c r="A24" s="34" t="s">
        <v>19</v>
      </c>
      <c r="B24" s="16">
        <v>22.18</v>
      </c>
      <c r="C24" s="16">
        <f t="shared" si="4"/>
        <v>8.861720404330976</v>
      </c>
      <c r="D24" s="16">
        <v>13.12</v>
      </c>
      <c r="E24" s="16">
        <f t="shared" si="5"/>
        <v>5.186180725749071</v>
      </c>
      <c r="F24" s="16">
        <v>9.04</v>
      </c>
      <c r="G24" s="16">
        <f t="shared" si="6"/>
        <v>3.5403775358345735</v>
      </c>
      <c r="H24" s="17">
        <f t="shared" si="7"/>
        <v>5.862759555304873</v>
      </c>
    </row>
    <row r="25" spans="1:8" s="18" customFormat="1" ht="19.5" customHeight="1">
      <c r="A25" s="35" t="s">
        <v>26</v>
      </c>
      <c r="B25" s="19">
        <v>6.52</v>
      </c>
      <c r="C25" s="19">
        <f t="shared" si="4"/>
        <v>2.6049782252586997</v>
      </c>
      <c r="D25" s="19">
        <v>15.47</v>
      </c>
      <c r="E25" s="19">
        <f t="shared" si="5"/>
        <v>6.115107913669066</v>
      </c>
      <c r="F25" s="19">
        <v>23.82</v>
      </c>
      <c r="G25" s="19">
        <f t="shared" si="6"/>
        <v>9.328738153050836</v>
      </c>
      <c r="H25" s="20">
        <f t="shared" si="7"/>
        <v>6.016274763992867</v>
      </c>
    </row>
    <row r="26" spans="1:8" s="18" customFormat="1" ht="19.5" customHeight="1">
      <c r="A26" s="34" t="s">
        <v>20</v>
      </c>
      <c r="B26" s="16">
        <v>3.12</v>
      </c>
      <c r="C26" s="16">
        <f t="shared" si="4"/>
        <v>1.2465539973630588</v>
      </c>
      <c r="D26" s="16">
        <v>4.53</v>
      </c>
      <c r="E26" s="16">
        <f t="shared" si="5"/>
        <v>1.7906553877776903</v>
      </c>
      <c r="F26" s="16">
        <v>2.52</v>
      </c>
      <c r="G26" s="16">
        <f t="shared" si="6"/>
        <v>0.9869194015822041</v>
      </c>
      <c r="H26" s="17">
        <f t="shared" si="7"/>
        <v>1.3413762622409846</v>
      </c>
    </row>
    <row r="27" spans="1:8" s="18" customFormat="1" ht="19.5" customHeight="1">
      <c r="A27" s="35" t="s">
        <v>3</v>
      </c>
      <c r="B27" s="19">
        <v>2.13</v>
      </c>
      <c r="C27" s="19">
        <f t="shared" si="4"/>
        <v>0.8510128251228575</v>
      </c>
      <c r="D27" s="19">
        <v>0</v>
      </c>
      <c r="E27" s="19">
        <f t="shared" si="5"/>
        <v>0</v>
      </c>
      <c r="F27" s="19">
        <v>0.74</v>
      </c>
      <c r="G27" s="19">
        <f t="shared" si="6"/>
        <v>0.2898096655439805</v>
      </c>
      <c r="H27" s="20">
        <f t="shared" si="7"/>
        <v>0.38027416355561267</v>
      </c>
    </row>
    <row r="28" spans="1:8" s="18" customFormat="1" ht="19.5" customHeight="1">
      <c r="A28" s="34" t="s">
        <v>21</v>
      </c>
      <c r="B28" s="16">
        <v>3.69</v>
      </c>
      <c r="C28" s="16">
        <f t="shared" si="4"/>
        <v>1.4742898238043871</v>
      </c>
      <c r="D28" s="16">
        <v>0</v>
      </c>
      <c r="E28" s="16">
        <f t="shared" si="5"/>
        <v>0</v>
      </c>
      <c r="F28" s="16">
        <v>24.58</v>
      </c>
      <c r="G28" s="16">
        <f t="shared" si="6"/>
        <v>9.626380512258164</v>
      </c>
      <c r="H28" s="17">
        <f t="shared" si="7"/>
        <v>3.7002234453541836</v>
      </c>
    </row>
    <row r="29" spans="1:8" s="18" customFormat="1" ht="19.5" customHeight="1">
      <c r="A29" s="35" t="s">
        <v>22</v>
      </c>
      <c r="B29" s="19">
        <v>10.07</v>
      </c>
      <c r="C29" s="19">
        <f t="shared" si="4"/>
        <v>4.023332933796795</v>
      </c>
      <c r="D29" s="19">
        <v>8.64</v>
      </c>
      <c r="E29" s="19">
        <f t="shared" si="5"/>
        <v>3.4152897462249983</v>
      </c>
      <c r="F29" s="19">
        <v>2.16</v>
      </c>
      <c r="G29" s="19">
        <v>0.38</v>
      </c>
      <c r="H29" s="20">
        <f t="shared" si="7"/>
        <v>2.6062075600072645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0.32</v>
      </c>
      <c r="E30" s="16">
        <f t="shared" si="5"/>
        <v>0.1264922128231481</v>
      </c>
      <c r="F30" s="16">
        <v>0</v>
      </c>
      <c r="G30" s="16">
        <f t="shared" si="6"/>
        <v>0</v>
      </c>
      <c r="H30" s="17">
        <f t="shared" si="7"/>
        <v>0.04216407094104937</v>
      </c>
    </row>
    <row r="31" spans="1:8" s="18" customFormat="1" ht="19.5" customHeight="1">
      <c r="A31" s="35" t="s">
        <v>24</v>
      </c>
      <c r="B31" s="19">
        <v>3.45</v>
      </c>
      <c r="C31" s="19">
        <f t="shared" si="4"/>
        <v>1.3784010547764594</v>
      </c>
      <c r="D31" s="19">
        <v>10.28</v>
      </c>
      <c r="E31" s="19">
        <f t="shared" si="5"/>
        <v>4.063562336943631</v>
      </c>
      <c r="F31" s="19">
        <v>7.72</v>
      </c>
      <c r="G31" s="19">
        <f t="shared" si="6"/>
        <v>3.023419754053419</v>
      </c>
      <c r="H31" s="20">
        <f t="shared" si="7"/>
        <v>2.8217943819245033</v>
      </c>
    </row>
    <row r="32" spans="1:8" s="18" customFormat="1" ht="19.5" customHeight="1">
      <c r="A32" s="34" t="s">
        <v>25</v>
      </c>
      <c r="B32" s="16">
        <v>37.09</v>
      </c>
      <c r="C32" s="16">
        <f t="shared" si="4"/>
        <v>14.818810180190981</v>
      </c>
      <c r="D32" s="16">
        <v>66.12</v>
      </c>
      <c r="E32" s="16">
        <f t="shared" si="5"/>
        <v>26.13645347458297</v>
      </c>
      <c r="F32" s="16">
        <v>38.78</v>
      </c>
      <c r="G32" s="16">
        <f t="shared" si="6"/>
        <v>15.187593013237253</v>
      </c>
      <c r="H32" s="17">
        <f t="shared" si="7"/>
        <v>18.714285556003734</v>
      </c>
    </row>
    <row r="33" spans="1:8" s="27" customFormat="1" ht="19.5" customHeight="1">
      <c r="A33" s="24"/>
      <c r="B33" s="25">
        <f>SUM(B18:B32)</f>
        <v>226.96</v>
      </c>
      <c r="C33" s="25">
        <f t="shared" si="4"/>
        <v>90.67881257741021</v>
      </c>
      <c r="D33" s="25">
        <f>SUM(D18:D32)</f>
        <v>237.95000000000002</v>
      </c>
      <c r="E33" s="25">
        <f t="shared" si="5"/>
        <v>94.05881887896278</v>
      </c>
      <c r="F33" s="25">
        <f>SUM(F18:F32)</f>
        <v>230.82000000000002</v>
      </c>
      <c r="G33" s="25">
        <f t="shared" si="6"/>
        <v>90.3971175687319</v>
      </c>
      <c r="H33" s="26">
        <f t="shared" si="7"/>
        <v>91.7115830083683</v>
      </c>
    </row>
    <row r="34" spans="1:8" s="33" customFormat="1" ht="19.5" customHeight="1">
      <c r="A34" s="28" t="s">
        <v>4</v>
      </c>
      <c r="B34" s="29">
        <f>SUM(B7:B15,B18:B32)</f>
        <v>250.29</v>
      </c>
      <c r="C34" s="29">
        <f t="shared" si="4"/>
        <v>100</v>
      </c>
      <c r="D34" s="29">
        <f>SUM(D7:D15,D18:D32)</f>
        <v>252.98</v>
      </c>
      <c r="E34" s="29">
        <f t="shared" si="5"/>
        <v>100</v>
      </c>
      <c r="F34" s="29">
        <f>SUM(F7:F15,F18:F32)</f>
        <v>255.34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I9" sqref="I9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193</v>
      </c>
      <c r="C4" s="88"/>
      <c r="D4" s="87" t="s">
        <v>194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200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2.86</v>
      </c>
      <c r="C7" s="16">
        <f aca="true" t="shared" si="0" ref="C7:C16">B7/$B$34*100</f>
        <v>1.1274046042257964</v>
      </c>
      <c r="D7" s="16">
        <v>1.69</v>
      </c>
      <c r="E7" s="16">
        <f aca="true" t="shared" si="1" ref="E7:E16">D7/$D$34*100</f>
        <v>0.6789875451988752</v>
      </c>
      <c r="F7" s="17">
        <f aca="true" t="shared" si="2" ref="F7:F16">(C7+E7)/2</f>
        <v>0.9031960747123358</v>
      </c>
    </row>
    <row r="8" spans="1:6" s="18" customFormat="1" ht="19.5" customHeight="1">
      <c r="A8" s="35" t="s">
        <v>6</v>
      </c>
      <c r="B8" s="19">
        <v>2.25</v>
      </c>
      <c r="C8" s="19">
        <f t="shared" si="0"/>
        <v>0.8869441816461685</v>
      </c>
      <c r="D8" s="19">
        <v>1.21</v>
      </c>
      <c r="E8" s="19">
        <f t="shared" si="1"/>
        <v>0.48613901165126566</v>
      </c>
      <c r="F8" s="20">
        <f t="shared" si="2"/>
        <v>0.6865415966487171</v>
      </c>
    </row>
    <row r="9" spans="1:6" s="18" customFormat="1" ht="19.5" customHeight="1">
      <c r="A9" s="34" t="s">
        <v>1</v>
      </c>
      <c r="B9" s="16">
        <v>0.08</v>
      </c>
      <c r="C9" s="16">
        <f t="shared" si="0"/>
        <v>0.0315357931251971</v>
      </c>
      <c r="D9" s="16">
        <v>0</v>
      </c>
      <c r="E9" s="16">
        <f t="shared" si="1"/>
        <v>0</v>
      </c>
      <c r="F9" s="17">
        <f t="shared" si="2"/>
        <v>0.01576789656259855</v>
      </c>
    </row>
    <row r="10" spans="1:6" s="18" customFormat="1" ht="19.5" customHeight="1">
      <c r="A10" s="35" t="s">
        <v>2</v>
      </c>
      <c r="B10" s="19">
        <v>6.86</v>
      </c>
      <c r="C10" s="19">
        <f t="shared" si="0"/>
        <v>2.7041942604856515</v>
      </c>
      <c r="D10" s="19">
        <v>4.79</v>
      </c>
      <c r="E10" s="19">
        <f t="shared" si="1"/>
        <v>1.9244676576938533</v>
      </c>
      <c r="F10" s="20">
        <f t="shared" si="2"/>
        <v>2.3143309590897525</v>
      </c>
    </row>
    <row r="11" spans="1:6" s="18" customFormat="1" ht="19.5" customHeight="1">
      <c r="A11" s="34" t="s">
        <v>9</v>
      </c>
      <c r="B11" s="16">
        <v>4.81</v>
      </c>
      <c r="C11" s="16">
        <f t="shared" si="0"/>
        <v>1.8960895616524758</v>
      </c>
      <c r="D11" s="16">
        <v>2.88</v>
      </c>
      <c r="E11" s="16">
        <f t="shared" si="1"/>
        <v>1.1570912012856571</v>
      </c>
      <c r="F11" s="17">
        <f t="shared" si="2"/>
        <v>1.5265903814690664</v>
      </c>
    </row>
    <row r="12" spans="1:6" s="18" customFormat="1" ht="19.5" customHeight="1">
      <c r="A12" s="35" t="s">
        <v>13</v>
      </c>
      <c r="B12" s="19">
        <v>4.77</v>
      </c>
      <c r="C12" s="19">
        <f t="shared" si="0"/>
        <v>1.880321665089877</v>
      </c>
      <c r="D12" s="19">
        <v>3.25</v>
      </c>
      <c r="E12" s="19">
        <f t="shared" si="1"/>
        <v>1.3057452792286062</v>
      </c>
      <c r="F12" s="20">
        <f t="shared" si="2"/>
        <v>1.5930334721592416</v>
      </c>
    </row>
    <row r="13" spans="1:6" s="18" customFormat="1" ht="19.5" customHeight="1">
      <c r="A13" s="34" t="s">
        <v>10</v>
      </c>
      <c r="B13" s="16">
        <v>1.33</v>
      </c>
      <c r="C13" s="16">
        <f t="shared" si="0"/>
        <v>0.5242825607064019</v>
      </c>
      <c r="D13" s="16">
        <v>0.47</v>
      </c>
      <c r="E13" s="16">
        <f t="shared" si="1"/>
        <v>0.18883085576536765</v>
      </c>
      <c r="F13" s="17">
        <f t="shared" si="2"/>
        <v>0.35655670823588476</v>
      </c>
    </row>
    <row r="14" spans="1:6" s="18" customFormat="1" ht="19.5" customHeight="1">
      <c r="A14" s="35" t="s">
        <v>11</v>
      </c>
      <c r="B14" s="19">
        <v>2.6</v>
      </c>
      <c r="C14" s="19">
        <f t="shared" si="0"/>
        <v>1.0249132765689057</v>
      </c>
      <c r="D14" s="19">
        <v>2.65</v>
      </c>
      <c r="E14" s="19">
        <f t="shared" si="1"/>
        <v>1.0646846122940943</v>
      </c>
      <c r="F14" s="20">
        <f t="shared" si="2"/>
        <v>1.0447989444315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25.560000000000002</v>
      </c>
      <c r="C16" s="21">
        <f t="shared" si="0"/>
        <v>10.075685903500474</v>
      </c>
      <c r="D16" s="21">
        <f>SUM(D7:D15)</f>
        <v>16.94</v>
      </c>
      <c r="E16" s="21">
        <f t="shared" si="1"/>
        <v>6.80594616311772</v>
      </c>
      <c r="F16" s="22">
        <f t="shared" si="2"/>
        <v>8.440816033309098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90.83</v>
      </c>
      <c r="C18" s="16">
        <f aca="true" t="shared" si="3" ref="C18:C34">B18/$B$34*100</f>
        <v>35.80495111952066</v>
      </c>
      <c r="D18" s="16">
        <v>74.13</v>
      </c>
      <c r="E18" s="16">
        <f aca="true" t="shared" si="4" ref="E18:E34">D18/$D$34*100</f>
        <v>29.783045399758944</v>
      </c>
      <c r="F18" s="17">
        <f aca="true" t="shared" si="5" ref="F18:F34">(C18+E18)/2</f>
        <v>32.7939982596398</v>
      </c>
    </row>
    <row r="19" spans="1:6" s="18" customFormat="1" ht="19.5" customHeight="1">
      <c r="A19" s="35" t="s">
        <v>15</v>
      </c>
      <c r="B19" s="19">
        <v>39.54</v>
      </c>
      <c r="C19" s="19">
        <f t="shared" si="3"/>
        <v>15.586565752128667</v>
      </c>
      <c r="D19" s="19">
        <v>8.9</v>
      </c>
      <c r="E19" s="19">
        <f t="shared" si="4"/>
        <v>3.5757332261952604</v>
      </c>
      <c r="F19" s="20">
        <f t="shared" si="5"/>
        <v>9.581149489161964</v>
      </c>
    </row>
    <row r="20" spans="1:6" s="18" customFormat="1" ht="19.5" customHeight="1">
      <c r="A20" s="34" t="s">
        <v>16</v>
      </c>
      <c r="B20" s="16">
        <v>16.16</v>
      </c>
      <c r="C20" s="16">
        <f t="shared" si="3"/>
        <v>6.370230211289815</v>
      </c>
      <c r="D20" s="16">
        <v>51.1</v>
      </c>
      <c r="E20" s="16">
        <f t="shared" si="4"/>
        <v>20.530333467255932</v>
      </c>
      <c r="F20" s="17">
        <f t="shared" si="5"/>
        <v>13.450281839272874</v>
      </c>
    </row>
    <row r="21" spans="1:6" s="18" customFormat="1" ht="19.5" customHeight="1">
      <c r="A21" s="35" t="s">
        <v>17</v>
      </c>
      <c r="B21" s="19">
        <v>15.87</v>
      </c>
      <c r="C21" s="19">
        <f t="shared" si="3"/>
        <v>6.255912961210974</v>
      </c>
      <c r="D21" s="19">
        <v>45.14</v>
      </c>
      <c r="E21" s="19">
        <f t="shared" si="4"/>
        <v>18.13579750903978</v>
      </c>
      <c r="F21" s="20">
        <f t="shared" si="5"/>
        <v>12.195855235125377</v>
      </c>
    </row>
    <row r="22" spans="1:6" s="18" customFormat="1" ht="19.5" customHeight="1">
      <c r="A22" s="34" t="s">
        <v>18</v>
      </c>
      <c r="B22" s="16">
        <v>2.85</v>
      </c>
      <c r="C22" s="16">
        <f t="shared" si="3"/>
        <v>1.123462630085147</v>
      </c>
      <c r="D22" s="16">
        <v>0.7</v>
      </c>
      <c r="E22" s="16">
        <f t="shared" si="4"/>
        <v>0.2812374447569305</v>
      </c>
      <c r="F22" s="17">
        <f t="shared" si="5"/>
        <v>0.7023500374210387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11.39</v>
      </c>
      <c r="C24" s="16">
        <f t="shared" si="3"/>
        <v>4.4899085461999375</v>
      </c>
      <c r="D24" s="16">
        <v>7.58</v>
      </c>
      <c r="E24" s="16">
        <f t="shared" si="4"/>
        <v>3.045399758939334</v>
      </c>
      <c r="F24" s="17">
        <f t="shared" si="5"/>
        <v>3.7676541525696354</v>
      </c>
    </row>
    <row r="25" spans="1:6" s="18" customFormat="1" ht="19.5" customHeight="1">
      <c r="A25" s="35" t="s">
        <v>26</v>
      </c>
      <c r="B25" s="19">
        <v>1.39</v>
      </c>
      <c r="C25" s="19">
        <f t="shared" si="3"/>
        <v>0.5479344055502996</v>
      </c>
      <c r="D25" s="19">
        <v>5.29</v>
      </c>
      <c r="E25" s="19">
        <f t="shared" si="4"/>
        <v>2.1253515468059465</v>
      </c>
      <c r="F25" s="20">
        <f t="shared" si="5"/>
        <v>1.336642976178123</v>
      </c>
    </row>
    <row r="26" spans="1:6" s="18" customFormat="1" ht="19.5" customHeight="1">
      <c r="A26" s="34" t="s">
        <v>20</v>
      </c>
      <c r="B26" s="16">
        <v>4.06</v>
      </c>
      <c r="C26" s="16">
        <f t="shared" si="3"/>
        <v>1.6004415011037527</v>
      </c>
      <c r="D26" s="16">
        <v>3.57</v>
      </c>
      <c r="E26" s="16">
        <f t="shared" si="4"/>
        <v>1.4343109682603459</v>
      </c>
      <c r="F26" s="17">
        <f t="shared" si="5"/>
        <v>1.5173762346820494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0.96</v>
      </c>
      <c r="C29" s="19">
        <f t="shared" si="3"/>
        <v>0.3784295175023652</v>
      </c>
      <c r="D29" s="19">
        <v>5.16</v>
      </c>
      <c r="E29" s="19">
        <f t="shared" si="4"/>
        <v>2.0731217356368026</v>
      </c>
      <c r="F29" s="20">
        <f t="shared" si="5"/>
        <v>1.2257756265695838</v>
      </c>
    </row>
    <row r="30" spans="1:6" s="18" customFormat="1" ht="19.5" customHeight="1">
      <c r="A30" s="34" t="s">
        <v>23</v>
      </c>
      <c r="B30" s="16">
        <v>0.1</v>
      </c>
      <c r="C30" s="16">
        <f t="shared" si="3"/>
        <v>0.03941974140649638</v>
      </c>
      <c r="D30" s="16">
        <v>0</v>
      </c>
      <c r="E30" s="16">
        <f t="shared" si="4"/>
        <v>0</v>
      </c>
      <c r="F30" s="17">
        <f t="shared" si="5"/>
        <v>0.01970987070324819</v>
      </c>
    </row>
    <row r="31" spans="1:6" s="18" customFormat="1" ht="19.5" customHeight="1">
      <c r="A31" s="35" t="s">
        <v>24</v>
      </c>
      <c r="B31" s="19">
        <v>20.02</v>
      </c>
      <c r="C31" s="19">
        <f t="shared" si="3"/>
        <v>7.891832229580574</v>
      </c>
      <c r="D31" s="19">
        <v>6.66</v>
      </c>
      <c r="E31" s="19">
        <f t="shared" si="4"/>
        <v>2.675773402973082</v>
      </c>
      <c r="F31" s="20">
        <f t="shared" si="5"/>
        <v>5.283802816276828</v>
      </c>
    </row>
    <row r="32" spans="1:6" s="18" customFormat="1" ht="19.5" customHeight="1">
      <c r="A32" s="34" t="s">
        <v>25</v>
      </c>
      <c r="B32" s="16">
        <v>24.95</v>
      </c>
      <c r="C32" s="16">
        <f t="shared" si="3"/>
        <v>9.835225480920846</v>
      </c>
      <c r="D32" s="16">
        <v>23.73</v>
      </c>
      <c r="E32" s="16">
        <f t="shared" si="4"/>
        <v>9.533949377259946</v>
      </c>
      <c r="F32" s="17">
        <f t="shared" si="5"/>
        <v>9.684587429090396</v>
      </c>
    </row>
    <row r="33" spans="1:6" s="27" customFormat="1" ht="19.5" customHeight="1">
      <c r="A33" s="24"/>
      <c r="B33" s="25">
        <f>SUM(B18:B32)</f>
        <v>228.11999999999998</v>
      </c>
      <c r="C33" s="25">
        <f t="shared" si="3"/>
        <v>89.92431409649953</v>
      </c>
      <c r="D33" s="25">
        <f>SUM(D18:D32)</f>
        <v>231.95999999999995</v>
      </c>
      <c r="E33" s="25">
        <f t="shared" si="4"/>
        <v>93.19405383688229</v>
      </c>
      <c r="F33" s="26">
        <f t="shared" si="5"/>
        <v>91.55918396669091</v>
      </c>
    </row>
    <row r="34" spans="1:6" s="33" customFormat="1" ht="19.5" customHeight="1">
      <c r="A34" s="28" t="s">
        <v>4</v>
      </c>
      <c r="B34" s="29">
        <f>SUM(B7:B15,B18:B32)</f>
        <v>253.67999999999998</v>
      </c>
      <c r="C34" s="29">
        <f t="shared" si="3"/>
        <v>100</v>
      </c>
      <c r="D34" s="29">
        <f>SUM(D7:D15,D18:D32)</f>
        <v>248.89999999999995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I24" sqref="I24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196</v>
      </c>
      <c r="C4" s="88"/>
      <c r="D4" s="87" t="s">
        <v>197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199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1.72</v>
      </c>
      <c r="C7" s="16">
        <f aca="true" t="shared" si="0" ref="C7:C16">B7/$B$34*100</f>
        <v>0.690652104079666</v>
      </c>
      <c r="D7" s="16">
        <v>3.95</v>
      </c>
      <c r="E7" s="16">
        <f aca="true" t="shared" si="1" ref="E7:E16">D7/$D$34*100</f>
        <v>1.580948569141485</v>
      </c>
      <c r="F7" s="17">
        <f aca="true" t="shared" si="2" ref="F7:F16">(C7+E7)/2</f>
        <v>1.1358003366105756</v>
      </c>
    </row>
    <row r="8" spans="1:6" s="18" customFormat="1" ht="19.5" customHeight="1">
      <c r="A8" s="35" t="s">
        <v>6</v>
      </c>
      <c r="B8" s="19">
        <v>1.4</v>
      </c>
      <c r="C8" s="19">
        <f t="shared" si="0"/>
        <v>0.56215868936717</v>
      </c>
      <c r="D8" s="19">
        <v>3.47</v>
      </c>
      <c r="E8" s="19">
        <f t="shared" si="1"/>
        <v>1.3888332999799884</v>
      </c>
      <c r="F8" s="20">
        <f t="shared" si="2"/>
        <v>0.9754959946735792</v>
      </c>
    </row>
    <row r="9" spans="1:6" s="18" customFormat="1" ht="19.5" customHeight="1">
      <c r="A9" s="34" t="s">
        <v>1</v>
      </c>
      <c r="B9" s="16">
        <v>0.12</v>
      </c>
      <c r="C9" s="16">
        <f t="shared" si="0"/>
        <v>0.048185030517186</v>
      </c>
      <c r="D9" s="16">
        <v>0.05</v>
      </c>
      <c r="E9" s="16">
        <f t="shared" si="1"/>
        <v>0.0200120072043226</v>
      </c>
      <c r="F9" s="17">
        <f t="shared" si="2"/>
        <v>0.034098518860754296</v>
      </c>
    </row>
    <row r="10" spans="1:6" s="18" customFormat="1" ht="19.5" customHeight="1">
      <c r="A10" s="35" t="s">
        <v>2</v>
      </c>
      <c r="B10" s="19">
        <v>7.6</v>
      </c>
      <c r="C10" s="19">
        <f t="shared" si="0"/>
        <v>3.05171859942178</v>
      </c>
      <c r="D10" s="19">
        <v>8.8</v>
      </c>
      <c r="E10" s="19">
        <f t="shared" si="1"/>
        <v>3.5221132679607776</v>
      </c>
      <c r="F10" s="20">
        <f t="shared" si="2"/>
        <v>3.2869159336912785</v>
      </c>
    </row>
    <row r="11" spans="1:6" s="18" customFormat="1" ht="19.5" customHeight="1">
      <c r="A11" s="34" t="s">
        <v>9</v>
      </c>
      <c r="B11" s="16">
        <v>5.07</v>
      </c>
      <c r="C11" s="16">
        <f t="shared" si="0"/>
        <v>2.035817539351109</v>
      </c>
      <c r="D11" s="16">
        <v>2.61</v>
      </c>
      <c r="E11" s="16">
        <f t="shared" si="1"/>
        <v>1.0446267760656394</v>
      </c>
      <c r="F11" s="17">
        <f t="shared" si="2"/>
        <v>1.5402221577083741</v>
      </c>
    </row>
    <row r="12" spans="1:6" s="18" customFormat="1" ht="19.5" customHeight="1">
      <c r="A12" s="35" t="s">
        <v>13</v>
      </c>
      <c r="B12" s="19">
        <v>6.33</v>
      </c>
      <c r="C12" s="19">
        <f t="shared" si="0"/>
        <v>2.541760359781562</v>
      </c>
      <c r="D12" s="19">
        <v>3.67</v>
      </c>
      <c r="E12" s="19">
        <f t="shared" si="1"/>
        <v>1.4688813287972784</v>
      </c>
      <c r="F12" s="20">
        <f t="shared" si="2"/>
        <v>2.00532084428942</v>
      </c>
    </row>
    <row r="13" spans="1:6" s="18" customFormat="1" ht="19.5" customHeight="1">
      <c r="A13" s="34" t="s">
        <v>10</v>
      </c>
      <c r="B13" s="16">
        <v>0.86</v>
      </c>
      <c r="C13" s="16">
        <f t="shared" si="0"/>
        <v>0.345326052039833</v>
      </c>
      <c r="D13" s="16">
        <v>1.09</v>
      </c>
      <c r="E13" s="16">
        <f t="shared" si="1"/>
        <v>0.4362617570542326</v>
      </c>
      <c r="F13" s="17">
        <f t="shared" si="2"/>
        <v>0.3907939045470328</v>
      </c>
    </row>
    <row r="14" spans="1:6" s="18" customFormat="1" ht="19.5" customHeight="1">
      <c r="A14" s="35" t="s">
        <v>11</v>
      </c>
      <c r="B14" s="19">
        <v>1.15</v>
      </c>
      <c r="C14" s="19">
        <f t="shared" si="0"/>
        <v>0.4617732091230325</v>
      </c>
      <c r="D14" s="19">
        <v>2.21</v>
      </c>
      <c r="E14" s="19">
        <f t="shared" si="1"/>
        <v>0.8845307184310588</v>
      </c>
      <c r="F14" s="20">
        <f t="shared" si="2"/>
        <v>0.6731519637770457</v>
      </c>
    </row>
    <row r="15" spans="1:6" s="18" customFormat="1" ht="19.5" customHeight="1">
      <c r="A15" s="34" t="s">
        <v>12</v>
      </c>
      <c r="B15" s="16">
        <v>0.98</v>
      </c>
      <c r="C15" s="16">
        <f t="shared" si="0"/>
        <v>0.393511082557019</v>
      </c>
      <c r="D15" s="16">
        <v>0.39</v>
      </c>
      <c r="E15" s="16">
        <f t="shared" si="1"/>
        <v>0.15609365619371626</v>
      </c>
      <c r="F15" s="17">
        <f t="shared" si="2"/>
        <v>0.2748023693753676</v>
      </c>
    </row>
    <row r="16" spans="1:6" s="18" customFormat="1" ht="19.5" customHeight="1">
      <c r="A16" s="23"/>
      <c r="B16" s="21">
        <f>SUM(B7:B15)</f>
        <v>25.23</v>
      </c>
      <c r="C16" s="21">
        <f t="shared" si="0"/>
        <v>10.130902666238358</v>
      </c>
      <c r="D16" s="21">
        <f>SUM(D7:D15)</f>
        <v>26.24</v>
      </c>
      <c r="E16" s="21">
        <f t="shared" si="1"/>
        <v>10.502301380828499</v>
      </c>
      <c r="F16" s="22">
        <f t="shared" si="2"/>
        <v>10.316602023533427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56.53</v>
      </c>
      <c r="C18" s="16">
        <f aca="true" t="shared" si="3" ref="C18:C34">B18/$B$34*100</f>
        <v>22.69916479280437</v>
      </c>
      <c r="D18" s="16">
        <v>59.48</v>
      </c>
      <c r="E18" s="16">
        <f aca="true" t="shared" si="4" ref="E18:E34">D18/$D$34*100</f>
        <v>23.80628377026216</v>
      </c>
      <c r="F18" s="17">
        <f aca="true" t="shared" si="5" ref="F18:F34">(C18+E18)/2</f>
        <v>23.252724281533265</v>
      </c>
    </row>
    <row r="19" spans="1:6" s="18" customFormat="1" ht="19.5" customHeight="1">
      <c r="A19" s="35" t="s">
        <v>15</v>
      </c>
      <c r="B19" s="19">
        <v>61.4</v>
      </c>
      <c r="C19" s="19">
        <f t="shared" si="3"/>
        <v>24.65467394796017</v>
      </c>
      <c r="D19" s="19">
        <v>13.48</v>
      </c>
      <c r="E19" s="19">
        <f t="shared" si="4"/>
        <v>5.395237142285373</v>
      </c>
      <c r="F19" s="20">
        <f t="shared" si="5"/>
        <v>15.024955545122772</v>
      </c>
    </row>
    <row r="20" spans="1:6" s="18" customFormat="1" ht="19.5" customHeight="1">
      <c r="A20" s="34" t="s">
        <v>16</v>
      </c>
      <c r="B20" s="16">
        <v>24.36</v>
      </c>
      <c r="C20" s="16">
        <f t="shared" si="3"/>
        <v>9.781561194988758</v>
      </c>
      <c r="D20" s="16">
        <v>19.95</v>
      </c>
      <c r="E20" s="16">
        <f t="shared" si="4"/>
        <v>7.984790874524715</v>
      </c>
      <c r="F20" s="17">
        <f t="shared" si="5"/>
        <v>8.883176034756737</v>
      </c>
    </row>
    <row r="21" spans="1:6" s="18" customFormat="1" ht="19.5" customHeight="1">
      <c r="A21" s="35" t="s">
        <v>17</v>
      </c>
      <c r="B21" s="19">
        <v>9.45</v>
      </c>
      <c r="C21" s="19">
        <f t="shared" si="3"/>
        <v>3.7945711532283974</v>
      </c>
      <c r="D21" s="19">
        <v>17.25</v>
      </c>
      <c r="E21" s="19">
        <f t="shared" si="4"/>
        <v>6.904142485491296</v>
      </c>
      <c r="F21" s="20">
        <f t="shared" si="5"/>
        <v>5.349356819359847</v>
      </c>
    </row>
    <row r="22" spans="1:6" s="18" customFormat="1" ht="19.5" customHeight="1">
      <c r="A22" s="34" t="s">
        <v>18</v>
      </c>
      <c r="B22" s="16">
        <v>1.75</v>
      </c>
      <c r="C22" s="16">
        <f t="shared" si="3"/>
        <v>0.7026983617089626</v>
      </c>
      <c r="D22" s="16">
        <v>1.88</v>
      </c>
      <c r="E22" s="16">
        <f t="shared" si="4"/>
        <v>0.7524514708825296</v>
      </c>
      <c r="F22" s="17">
        <f t="shared" si="5"/>
        <v>0.7275749162957461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16.37</v>
      </c>
      <c r="C24" s="16">
        <f t="shared" si="3"/>
        <v>6.573241246386124</v>
      </c>
      <c r="D24" s="16">
        <v>24.28</v>
      </c>
      <c r="E24" s="16">
        <f t="shared" si="4"/>
        <v>9.717830698419053</v>
      </c>
      <c r="F24" s="17">
        <f t="shared" si="5"/>
        <v>8.14553597240259</v>
      </c>
    </row>
    <row r="25" spans="1:6" s="18" customFormat="1" ht="19.5" customHeight="1">
      <c r="A25" s="35" t="s">
        <v>26</v>
      </c>
      <c r="B25" s="19">
        <v>4.35</v>
      </c>
      <c r="C25" s="19">
        <f t="shared" si="3"/>
        <v>1.7467073562479922</v>
      </c>
      <c r="D25" s="19">
        <v>3.67</v>
      </c>
      <c r="E25" s="19">
        <f t="shared" si="4"/>
        <v>1.4688813287972784</v>
      </c>
      <c r="F25" s="20">
        <f t="shared" si="5"/>
        <v>1.6077943425226353</v>
      </c>
    </row>
    <row r="26" spans="1:6" s="18" customFormat="1" ht="19.5" customHeight="1">
      <c r="A26" s="34" t="s">
        <v>20</v>
      </c>
      <c r="B26" s="16">
        <v>5.87</v>
      </c>
      <c r="C26" s="16">
        <f t="shared" si="3"/>
        <v>2.3570510761323487</v>
      </c>
      <c r="D26" s="16">
        <v>3.22</v>
      </c>
      <c r="E26" s="16">
        <f t="shared" si="4"/>
        <v>1.2887732639583753</v>
      </c>
      <c r="F26" s="17">
        <f t="shared" si="5"/>
        <v>1.8229121700453619</v>
      </c>
    </row>
    <row r="27" spans="1:6" s="18" customFormat="1" ht="19.5" customHeight="1">
      <c r="A27" s="35" t="s">
        <v>3</v>
      </c>
      <c r="B27" s="19">
        <v>0.56</v>
      </c>
      <c r="C27" s="19">
        <f t="shared" si="3"/>
        <v>0.22486347574686805</v>
      </c>
      <c r="D27" s="19">
        <v>5.85</v>
      </c>
      <c r="E27" s="19">
        <f t="shared" si="4"/>
        <v>2.3414048429057437</v>
      </c>
      <c r="F27" s="20">
        <f t="shared" si="5"/>
        <v>1.283134159326306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1.59</v>
      </c>
      <c r="C29" s="19">
        <f t="shared" si="3"/>
        <v>0.6384516543527146</v>
      </c>
      <c r="D29" s="19">
        <v>5.5</v>
      </c>
      <c r="E29" s="19">
        <f t="shared" si="4"/>
        <v>2.2013207924754856</v>
      </c>
      <c r="F29" s="20">
        <f t="shared" si="5"/>
        <v>1.4198862234141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0.42</v>
      </c>
      <c r="C31" s="19">
        <f t="shared" si="3"/>
        <v>0.168647606810151</v>
      </c>
      <c r="D31" s="19">
        <v>3.47</v>
      </c>
      <c r="E31" s="19">
        <f t="shared" si="4"/>
        <v>1.3888332999799884</v>
      </c>
      <c r="F31" s="20">
        <f t="shared" si="5"/>
        <v>0.7787404533950697</v>
      </c>
    </row>
    <row r="32" spans="1:6" s="18" customFormat="1" ht="19.5" customHeight="1">
      <c r="A32" s="34" t="s">
        <v>25</v>
      </c>
      <c r="B32" s="16">
        <v>41.16</v>
      </c>
      <c r="C32" s="16">
        <f t="shared" si="3"/>
        <v>16.527465467394798</v>
      </c>
      <c r="D32" s="16">
        <v>65.58</v>
      </c>
      <c r="E32" s="16">
        <f t="shared" si="4"/>
        <v>26.247748649189518</v>
      </c>
      <c r="F32" s="17">
        <f t="shared" si="5"/>
        <v>21.387607058292158</v>
      </c>
    </row>
    <row r="33" spans="1:6" s="27" customFormat="1" ht="19.5" customHeight="1">
      <c r="A33" s="24"/>
      <c r="B33" s="25">
        <f>SUM(B18:B32)</f>
        <v>223.81</v>
      </c>
      <c r="C33" s="25">
        <f>SUM(C18:C32)</f>
        <v>89.86909733376166</v>
      </c>
      <c r="D33" s="25">
        <f>SUM(D18:D32)</f>
        <v>223.60999999999996</v>
      </c>
      <c r="E33" s="25">
        <f>SUM(E18:E32)</f>
        <v>89.4976986191715</v>
      </c>
      <c r="F33" s="26">
        <f t="shared" si="5"/>
        <v>89.68339797646658</v>
      </c>
    </row>
    <row r="34" spans="1:6" s="33" customFormat="1" ht="19.5" customHeight="1">
      <c r="A34" s="28" t="s">
        <v>4</v>
      </c>
      <c r="B34" s="29">
        <f>SUM(B7:B15,B18:B32)</f>
        <v>249.03999999999996</v>
      </c>
      <c r="C34" s="29">
        <f t="shared" si="3"/>
        <v>100</v>
      </c>
      <c r="D34" s="29">
        <f>SUM(D7:D15,D18:D32)</f>
        <v>249.84999999999997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L26" sqref="L26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201</v>
      </c>
      <c r="C4" s="88"/>
      <c r="D4" s="87" t="s">
        <v>202</v>
      </c>
      <c r="E4" s="88"/>
      <c r="F4" s="87" t="s">
        <v>203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204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3.99</v>
      </c>
      <c r="C7" s="16">
        <f aca="true" t="shared" si="0" ref="C7:C16">B7/$B$34*100</f>
        <v>1.5693832599118944</v>
      </c>
      <c r="D7" s="16">
        <v>2.14</v>
      </c>
      <c r="E7" s="16">
        <f aca="true" t="shared" si="1" ref="E7:E16">D7/$D$34*100</f>
        <v>0.8501171890517618</v>
      </c>
      <c r="F7" s="16">
        <v>3.6</v>
      </c>
      <c r="G7" s="16">
        <f aca="true" t="shared" si="2" ref="G7:G16">F7/$F$34*100</f>
        <v>1.4324367340442468</v>
      </c>
      <c r="H7" s="17">
        <f aca="true" t="shared" si="3" ref="H7:H16">(C7+E7+G7)/3</f>
        <v>1.2839790610026343</v>
      </c>
    </row>
    <row r="8" spans="1:8" s="18" customFormat="1" ht="19.5" customHeight="1">
      <c r="A8" s="35" t="s">
        <v>6</v>
      </c>
      <c r="B8" s="19">
        <v>2.3</v>
      </c>
      <c r="C8" s="19">
        <f t="shared" si="0"/>
        <v>0.9046570169918186</v>
      </c>
      <c r="D8" s="19">
        <v>4.17</v>
      </c>
      <c r="E8" s="19">
        <f t="shared" si="1"/>
        <v>1.6565367655821714</v>
      </c>
      <c r="F8" s="19">
        <v>2.82</v>
      </c>
      <c r="G8" s="19">
        <f t="shared" si="2"/>
        <v>1.1220754416679932</v>
      </c>
      <c r="H8" s="20">
        <f t="shared" si="3"/>
        <v>1.227756408080661</v>
      </c>
    </row>
    <row r="9" spans="1:8" s="18" customFormat="1" ht="19.5" customHeight="1">
      <c r="A9" s="34" t="s">
        <v>1</v>
      </c>
      <c r="B9" s="16">
        <v>0.14</v>
      </c>
      <c r="C9" s="16">
        <f t="shared" si="0"/>
        <v>0.05506607929515419</v>
      </c>
      <c r="D9" s="16">
        <v>0.09</v>
      </c>
      <c r="E9" s="16">
        <f t="shared" si="1"/>
        <v>0.035752592062924554</v>
      </c>
      <c r="F9" s="16">
        <v>0.16</v>
      </c>
      <c r="G9" s="16">
        <f t="shared" si="2"/>
        <v>0.06366385484641096</v>
      </c>
      <c r="H9" s="17">
        <f t="shared" si="3"/>
        <v>0.05149417540149657</v>
      </c>
    </row>
    <row r="10" spans="1:8" s="18" customFormat="1" ht="19.5" customHeight="1">
      <c r="A10" s="35" t="s">
        <v>2</v>
      </c>
      <c r="B10" s="19">
        <v>9.74</v>
      </c>
      <c r="C10" s="19">
        <f t="shared" si="0"/>
        <v>3.831025802391441</v>
      </c>
      <c r="D10" s="19">
        <v>6.23</v>
      </c>
      <c r="E10" s="19">
        <f t="shared" si="1"/>
        <v>2.4748738728002224</v>
      </c>
      <c r="F10" s="19">
        <v>10.28</v>
      </c>
      <c r="G10" s="19">
        <f t="shared" si="2"/>
        <v>4.090402673881903</v>
      </c>
      <c r="H10" s="20">
        <f t="shared" si="3"/>
        <v>3.4654341163578555</v>
      </c>
    </row>
    <row r="11" spans="1:8" s="18" customFormat="1" ht="19.5" customHeight="1">
      <c r="A11" s="34" t="s">
        <v>9</v>
      </c>
      <c r="B11" s="16">
        <v>7.45</v>
      </c>
      <c r="C11" s="16">
        <f t="shared" si="0"/>
        <v>2.9303020767778474</v>
      </c>
      <c r="D11" s="16">
        <v>2.29</v>
      </c>
      <c r="E11" s="16">
        <f t="shared" si="1"/>
        <v>0.9097048424899693</v>
      </c>
      <c r="F11" s="16">
        <v>4.26</v>
      </c>
      <c r="G11" s="16">
        <f t="shared" si="2"/>
        <v>1.6950501352856917</v>
      </c>
      <c r="H11" s="17">
        <f t="shared" si="3"/>
        <v>1.8450190181845028</v>
      </c>
    </row>
    <row r="12" spans="1:8" s="18" customFormat="1" ht="19.5" customHeight="1">
      <c r="A12" s="35" t="s">
        <v>13</v>
      </c>
      <c r="B12" s="19">
        <v>4.71</v>
      </c>
      <c r="C12" s="19">
        <f t="shared" si="0"/>
        <v>1.8525802391441157</v>
      </c>
      <c r="D12" s="19">
        <v>2.53</v>
      </c>
      <c r="E12" s="19">
        <f t="shared" si="1"/>
        <v>1.0050450879911015</v>
      </c>
      <c r="F12" s="19">
        <v>4.78</v>
      </c>
      <c r="G12" s="19">
        <f t="shared" si="2"/>
        <v>1.9019576635365274</v>
      </c>
      <c r="H12" s="20">
        <f t="shared" si="3"/>
        <v>1.5865276635572483</v>
      </c>
    </row>
    <row r="13" spans="1:8" s="18" customFormat="1" ht="19.5" customHeight="1">
      <c r="A13" s="34" t="s">
        <v>10</v>
      </c>
      <c r="B13" s="16">
        <v>1.62</v>
      </c>
      <c r="C13" s="16">
        <f t="shared" si="0"/>
        <v>0.6371932032724984</v>
      </c>
      <c r="D13" s="16">
        <v>1.35</v>
      </c>
      <c r="E13" s="16">
        <f t="shared" si="1"/>
        <v>0.5362888809438684</v>
      </c>
      <c r="F13" s="16">
        <v>1.48</v>
      </c>
      <c r="G13" s="16">
        <f t="shared" si="2"/>
        <v>0.5888906573293013</v>
      </c>
      <c r="H13" s="17">
        <f t="shared" si="3"/>
        <v>0.5874575805152227</v>
      </c>
    </row>
    <row r="14" spans="1:8" s="18" customFormat="1" ht="19.5" customHeight="1">
      <c r="A14" s="35" t="s">
        <v>11</v>
      </c>
      <c r="B14" s="19">
        <v>2.71</v>
      </c>
      <c r="C14" s="19">
        <f t="shared" si="0"/>
        <v>1.065921963499056</v>
      </c>
      <c r="D14" s="19">
        <v>1.58</v>
      </c>
      <c r="E14" s="19">
        <f t="shared" si="1"/>
        <v>0.6276566162157868</v>
      </c>
      <c r="F14" s="19">
        <v>2.29</v>
      </c>
      <c r="G14" s="19">
        <f t="shared" si="2"/>
        <v>0.9111889224892568</v>
      </c>
      <c r="H14" s="20">
        <f t="shared" si="3"/>
        <v>0.8682558340680332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0.15</v>
      </c>
      <c r="E15" s="16">
        <f t="shared" si="1"/>
        <v>0.0595876534382076</v>
      </c>
      <c r="F15" s="16">
        <v>0</v>
      </c>
      <c r="G15" s="16">
        <f t="shared" si="2"/>
        <v>0</v>
      </c>
      <c r="H15" s="17">
        <f t="shared" si="3"/>
        <v>0.0198625511460692</v>
      </c>
    </row>
    <row r="16" spans="1:8" s="18" customFormat="1" ht="19.5" customHeight="1">
      <c r="A16" s="23"/>
      <c r="B16" s="21">
        <f>SUM(B7:B15)</f>
        <v>32.660000000000004</v>
      </c>
      <c r="C16" s="21">
        <f t="shared" si="0"/>
        <v>12.846129641283827</v>
      </c>
      <c r="D16" s="21">
        <f>SUM(D7:D15)</f>
        <v>20.53</v>
      </c>
      <c r="E16" s="21">
        <f t="shared" si="1"/>
        <v>8.155563500576015</v>
      </c>
      <c r="F16" s="21">
        <f>SUM(F7:F15)</f>
        <v>29.669999999999998</v>
      </c>
      <c r="G16" s="21">
        <f t="shared" si="2"/>
        <v>11.80566608308133</v>
      </c>
      <c r="H16" s="22">
        <f t="shared" si="3"/>
        <v>10.935786408313724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62.32</v>
      </c>
      <c r="C18" s="16">
        <f aca="true" t="shared" si="4" ref="C18:C34">B18/$B$34*100</f>
        <v>24.512271869100065</v>
      </c>
      <c r="D18" s="16">
        <v>45.99</v>
      </c>
      <c r="E18" s="16">
        <f aca="true" t="shared" si="5" ref="E18:E34">D18/$D$34*100</f>
        <v>18.26957454415445</v>
      </c>
      <c r="F18" s="16">
        <v>61.72</v>
      </c>
      <c r="G18" s="16">
        <f aca="true" t="shared" si="6" ref="G18:G28">F18/$F$34*100</f>
        <v>24.558332007003028</v>
      </c>
      <c r="H18" s="17">
        <f aca="true" t="shared" si="7" ref="H18:H34">(C18+E18+G18)/3</f>
        <v>22.446726140085847</v>
      </c>
    </row>
    <row r="19" spans="1:8" s="18" customFormat="1" ht="19.5" customHeight="1">
      <c r="A19" s="35" t="s">
        <v>15</v>
      </c>
      <c r="B19" s="19">
        <v>33.22</v>
      </c>
      <c r="C19" s="19">
        <f t="shared" si="4"/>
        <v>13.066393958464442</v>
      </c>
      <c r="D19" s="19">
        <v>52.54</v>
      </c>
      <c r="E19" s="19">
        <f t="shared" si="5"/>
        <v>20.871568744289515</v>
      </c>
      <c r="F19" s="19">
        <v>1.12</v>
      </c>
      <c r="G19" s="19">
        <f t="shared" si="6"/>
        <v>0.4456469839248768</v>
      </c>
      <c r="H19" s="20">
        <f t="shared" si="7"/>
        <v>11.461203228892943</v>
      </c>
    </row>
    <row r="20" spans="1:8" s="18" customFormat="1" ht="19.5" customHeight="1">
      <c r="A20" s="34" t="s">
        <v>16</v>
      </c>
      <c r="B20" s="16">
        <v>18.28</v>
      </c>
      <c r="C20" s="16">
        <f t="shared" si="4"/>
        <v>7.190056639395846</v>
      </c>
      <c r="D20" s="16">
        <v>9.05</v>
      </c>
      <c r="E20" s="16">
        <f t="shared" si="5"/>
        <v>3.5951217574385255</v>
      </c>
      <c r="F20" s="16">
        <v>13.14</v>
      </c>
      <c r="G20" s="16">
        <f t="shared" si="6"/>
        <v>5.2283940792615</v>
      </c>
      <c r="H20" s="17">
        <f t="shared" si="7"/>
        <v>5.337857492031958</v>
      </c>
    </row>
    <row r="21" spans="1:8" s="18" customFormat="1" ht="19.5" customHeight="1">
      <c r="A21" s="35" t="s">
        <v>17</v>
      </c>
      <c r="B21" s="19">
        <v>21.27</v>
      </c>
      <c r="C21" s="19">
        <f t="shared" si="4"/>
        <v>8.36611076148521</v>
      </c>
      <c r="D21" s="19">
        <v>12.88</v>
      </c>
      <c r="E21" s="19">
        <f t="shared" si="5"/>
        <v>5.116593175227426</v>
      </c>
      <c r="F21" s="19">
        <v>52.32</v>
      </c>
      <c r="G21" s="19">
        <f t="shared" si="6"/>
        <v>20.818080534776385</v>
      </c>
      <c r="H21" s="20">
        <f t="shared" si="7"/>
        <v>11.433594823829674</v>
      </c>
    </row>
    <row r="22" spans="1:8" s="18" customFormat="1" ht="19.5" customHeight="1">
      <c r="A22" s="34" t="s">
        <v>18</v>
      </c>
      <c r="B22" s="16">
        <v>1.51</v>
      </c>
      <c r="C22" s="16">
        <f t="shared" si="4"/>
        <v>0.5939269981120201</v>
      </c>
      <c r="D22" s="16">
        <v>7.98</v>
      </c>
      <c r="E22" s="16">
        <f t="shared" si="5"/>
        <v>3.1700631629126446</v>
      </c>
      <c r="F22" s="16">
        <v>0.32</v>
      </c>
      <c r="G22" s="16">
        <f t="shared" si="6"/>
        <v>0.12732770969282192</v>
      </c>
      <c r="H22" s="17">
        <f t="shared" si="7"/>
        <v>1.2971059569058287</v>
      </c>
    </row>
    <row r="23" spans="1:8" s="18" customFormat="1" ht="19.5" customHeight="1">
      <c r="A23" s="35" t="s">
        <v>43</v>
      </c>
      <c r="B23" s="19">
        <v>1.74</v>
      </c>
      <c r="C23" s="19">
        <f t="shared" si="4"/>
        <v>0.684392699811202</v>
      </c>
      <c r="D23" s="19">
        <v>4.24</v>
      </c>
      <c r="E23" s="19">
        <f t="shared" si="5"/>
        <v>1.6843443371866682</v>
      </c>
      <c r="F23" s="19">
        <v>1.64</v>
      </c>
      <c r="G23" s="19">
        <f t="shared" si="6"/>
        <v>0.6525545121757124</v>
      </c>
      <c r="H23" s="20">
        <f t="shared" si="7"/>
        <v>1.0070971830578608</v>
      </c>
    </row>
    <row r="24" spans="1:8" s="18" customFormat="1" ht="19.5" customHeight="1">
      <c r="A24" s="34" t="s">
        <v>19</v>
      </c>
      <c r="B24" s="16">
        <v>10.79</v>
      </c>
      <c r="C24" s="16">
        <f t="shared" si="4"/>
        <v>4.244021397105097</v>
      </c>
      <c r="D24" s="16">
        <v>13.55</v>
      </c>
      <c r="E24" s="16">
        <f t="shared" si="5"/>
        <v>5.382751360584753</v>
      </c>
      <c r="F24" s="16">
        <v>15.88</v>
      </c>
      <c r="G24" s="16">
        <f t="shared" si="6"/>
        <v>6.3186375935062875</v>
      </c>
      <c r="H24" s="17">
        <f t="shared" si="7"/>
        <v>5.315136783732046</v>
      </c>
    </row>
    <row r="25" spans="1:8" s="18" customFormat="1" ht="19.5" customHeight="1">
      <c r="A25" s="35" t="s">
        <v>26</v>
      </c>
      <c r="B25" s="19">
        <v>8.77</v>
      </c>
      <c r="C25" s="19">
        <f t="shared" si="4"/>
        <v>3.449496538703587</v>
      </c>
      <c r="D25" s="19">
        <v>7.28</v>
      </c>
      <c r="E25" s="19">
        <f t="shared" si="5"/>
        <v>2.8919874468676756</v>
      </c>
      <c r="F25" s="19">
        <v>4.78</v>
      </c>
      <c r="G25" s="19">
        <f t="shared" si="6"/>
        <v>1.9019576635365274</v>
      </c>
      <c r="H25" s="20">
        <f t="shared" si="7"/>
        <v>2.74781388303593</v>
      </c>
    </row>
    <row r="26" spans="1:8" s="18" customFormat="1" ht="19.5" customHeight="1">
      <c r="A26" s="34" t="s">
        <v>20</v>
      </c>
      <c r="B26" s="16">
        <v>5.31</v>
      </c>
      <c r="C26" s="16">
        <f t="shared" si="4"/>
        <v>2.0885777218376336</v>
      </c>
      <c r="D26" s="16">
        <v>3.14</v>
      </c>
      <c r="E26" s="16">
        <f t="shared" si="5"/>
        <v>1.2473682119731457</v>
      </c>
      <c r="F26" s="16">
        <v>3.6</v>
      </c>
      <c r="G26" s="16">
        <f t="shared" si="6"/>
        <v>1.4324367340442468</v>
      </c>
      <c r="H26" s="17">
        <f t="shared" si="7"/>
        <v>1.5894608892850088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2.2</v>
      </c>
      <c r="E27" s="19">
        <f t="shared" si="5"/>
        <v>0.8739522504270448</v>
      </c>
      <c r="F27" s="19">
        <v>0</v>
      </c>
      <c r="G27" s="19">
        <f t="shared" si="6"/>
        <v>0</v>
      </c>
      <c r="H27" s="20">
        <f t="shared" si="7"/>
        <v>0.29131741680901496</v>
      </c>
    </row>
    <row r="28" spans="1:8" s="18" customFormat="1" ht="19.5" customHeight="1">
      <c r="A28" s="34" t="s">
        <v>21</v>
      </c>
      <c r="B28" s="16">
        <v>2.9</v>
      </c>
      <c r="C28" s="16">
        <f t="shared" si="4"/>
        <v>1.1406544996853367</v>
      </c>
      <c r="D28" s="16">
        <v>0.79</v>
      </c>
      <c r="E28" s="16">
        <f t="shared" si="5"/>
        <v>0.3138283081078934</v>
      </c>
      <c r="F28" s="16">
        <v>10.62</v>
      </c>
      <c r="G28" s="16">
        <f t="shared" si="6"/>
        <v>4.2256883654305275</v>
      </c>
      <c r="H28" s="17">
        <f t="shared" si="7"/>
        <v>1.893390391074586</v>
      </c>
    </row>
    <row r="29" spans="1:8" s="18" customFormat="1" ht="19.5" customHeight="1">
      <c r="A29" s="35" t="s">
        <v>22</v>
      </c>
      <c r="B29" s="19">
        <v>7.49</v>
      </c>
      <c r="C29" s="19">
        <f t="shared" si="4"/>
        <v>2.946035242290749</v>
      </c>
      <c r="D29" s="19">
        <v>2.27</v>
      </c>
      <c r="E29" s="19">
        <f t="shared" si="5"/>
        <v>0.9017598220315417</v>
      </c>
      <c r="F29" s="19">
        <v>10.38</v>
      </c>
      <c r="G29" s="19">
        <v>0.38</v>
      </c>
      <c r="H29" s="20">
        <f t="shared" si="7"/>
        <v>1.4092650214407636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>F30/$F$34*100</f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6.28</v>
      </c>
      <c r="C31" s="19">
        <f t="shared" si="4"/>
        <v>2.470106985525488</v>
      </c>
      <c r="D31" s="19">
        <v>2.8</v>
      </c>
      <c r="E31" s="19">
        <f t="shared" si="5"/>
        <v>1.1123028641798751</v>
      </c>
      <c r="F31" s="19">
        <v>4.45</v>
      </c>
      <c r="G31" s="19">
        <f>F31/$F$34*100</f>
        <v>1.7706509629158047</v>
      </c>
      <c r="H31" s="20">
        <f t="shared" si="7"/>
        <v>1.784353604207056</v>
      </c>
    </row>
    <row r="32" spans="1:8" s="18" customFormat="1" ht="19.5" customHeight="1">
      <c r="A32" s="34" t="s">
        <v>25</v>
      </c>
      <c r="B32" s="16">
        <v>41.7</v>
      </c>
      <c r="C32" s="16">
        <f t="shared" si="4"/>
        <v>16.401825047199498</v>
      </c>
      <c r="D32" s="16">
        <v>66.49</v>
      </c>
      <c r="E32" s="16">
        <f t="shared" si="5"/>
        <v>26.413220514042816</v>
      </c>
      <c r="F32" s="16">
        <v>41.68</v>
      </c>
      <c r="G32" s="16">
        <f>F32/$F$34*100</f>
        <v>16.584434187490054</v>
      </c>
      <c r="H32" s="17">
        <f t="shared" si="7"/>
        <v>19.79982658291079</v>
      </c>
    </row>
    <row r="33" spans="1:8" s="27" customFormat="1" ht="19.5" customHeight="1">
      <c r="A33" s="24"/>
      <c r="B33" s="25">
        <f>SUM(B18:B32)</f>
        <v>221.58000000000004</v>
      </c>
      <c r="C33" s="25">
        <f t="shared" si="4"/>
        <v>87.15387035871619</v>
      </c>
      <c r="D33" s="25">
        <f>SUM(D18:D32)</f>
        <v>231.2</v>
      </c>
      <c r="E33" s="25">
        <f t="shared" si="5"/>
        <v>91.84443649942398</v>
      </c>
      <c r="F33" s="25">
        <f>SUM(F18:F32)</f>
        <v>221.64999999999995</v>
      </c>
      <c r="G33" s="25">
        <f>F33/$F$34*100</f>
        <v>88.19433391691867</v>
      </c>
      <c r="H33" s="26">
        <f t="shared" si="7"/>
        <v>89.06421359168627</v>
      </c>
    </row>
    <row r="34" spans="1:8" s="33" customFormat="1" ht="19.5" customHeight="1">
      <c r="A34" s="28" t="s">
        <v>4</v>
      </c>
      <c r="B34" s="29">
        <f>SUM(B7:B15,B18:B32)</f>
        <v>254.24</v>
      </c>
      <c r="C34" s="29">
        <f t="shared" si="4"/>
        <v>100</v>
      </c>
      <c r="D34" s="29">
        <f>SUM(D7:D15,D18:D32)</f>
        <v>251.73000000000002</v>
      </c>
      <c r="E34" s="29">
        <f t="shared" si="5"/>
        <v>100</v>
      </c>
      <c r="F34" s="29">
        <f>SUM(F7:F15,F18:F32)</f>
        <v>251.31999999999996</v>
      </c>
      <c r="G34" s="29">
        <f>F34/$F$34*100</f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M17" sqref="M17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206</v>
      </c>
      <c r="C4" s="88"/>
      <c r="D4" s="87" t="s">
        <v>207</v>
      </c>
      <c r="E4" s="88"/>
      <c r="F4" s="87" t="s">
        <v>208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209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1.95</v>
      </c>
      <c r="C7" s="16">
        <f aca="true" t="shared" si="0" ref="C7:C16">B7/$B$34*100</f>
        <v>0.7831639824892567</v>
      </c>
      <c r="D7" s="16">
        <v>12.57</v>
      </c>
      <c r="E7" s="16">
        <f aca="true" t="shared" si="1" ref="E7:E16">D7/$D$34*100</f>
        <v>4.779467680608364</v>
      </c>
      <c r="F7" s="16">
        <v>3.45</v>
      </c>
      <c r="G7" s="16">
        <f aca="true" t="shared" si="2" ref="G7:G16">F7/$F$34*100</f>
        <v>1.3611615245009077</v>
      </c>
      <c r="H7" s="17">
        <f aca="true" t="shared" si="3" ref="H7:H16">(C7+E7+G7)/3</f>
        <v>2.307931062532843</v>
      </c>
    </row>
    <row r="8" spans="1:8" s="18" customFormat="1" ht="19.5" customHeight="1">
      <c r="A8" s="35" t="s">
        <v>6</v>
      </c>
      <c r="B8" s="19">
        <v>3.07</v>
      </c>
      <c r="C8" s="19">
        <f t="shared" si="0"/>
        <v>1.2329812442266759</v>
      </c>
      <c r="D8" s="19">
        <v>6.67</v>
      </c>
      <c r="E8" s="19">
        <f t="shared" si="1"/>
        <v>2.5361216730038016</v>
      </c>
      <c r="F8" s="19">
        <v>2.46</v>
      </c>
      <c r="G8" s="19">
        <f t="shared" si="2"/>
        <v>0.9705673479049949</v>
      </c>
      <c r="H8" s="20">
        <f t="shared" si="3"/>
        <v>1.5798900883784908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0.3</v>
      </c>
      <c r="E9" s="16">
        <f t="shared" si="1"/>
        <v>0.11406844106463875</v>
      </c>
      <c r="F9" s="16">
        <v>0.16</v>
      </c>
      <c r="G9" s="16">
        <f t="shared" si="2"/>
        <v>0.06312633157105658</v>
      </c>
      <c r="H9" s="17">
        <f t="shared" si="3"/>
        <v>0.05906492421189844</v>
      </c>
    </row>
    <row r="10" spans="1:8" s="18" customFormat="1" ht="19.5" customHeight="1">
      <c r="A10" s="35" t="s">
        <v>2</v>
      </c>
      <c r="B10" s="19">
        <v>8.46</v>
      </c>
      <c r="C10" s="19">
        <f t="shared" si="0"/>
        <v>3.3977268163380066</v>
      </c>
      <c r="D10" s="19">
        <v>16.65</v>
      </c>
      <c r="E10" s="19">
        <f t="shared" si="1"/>
        <v>6.33079847908745</v>
      </c>
      <c r="F10" s="19">
        <v>15.84</v>
      </c>
      <c r="G10" s="19">
        <f t="shared" si="2"/>
        <v>6.249506825534602</v>
      </c>
      <c r="H10" s="20">
        <f t="shared" si="3"/>
        <v>5.326010706986686</v>
      </c>
    </row>
    <row r="11" spans="1:8" s="18" customFormat="1" ht="19.5" customHeight="1">
      <c r="A11" s="34" t="s">
        <v>9</v>
      </c>
      <c r="B11" s="16">
        <v>5.84</v>
      </c>
      <c r="C11" s="16">
        <f t="shared" si="0"/>
        <v>2.345475721916543</v>
      </c>
      <c r="D11" s="16">
        <v>11.03</v>
      </c>
      <c r="E11" s="16">
        <f t="shared" si="1"/>
        <v>4.193916349809885</v>
      </c>
      <c r="F11" s="16">
        <v>11.32</v>
      </c>
      <c r="G11" s="16">
        <f t="shared" si="2"/>
        <v>4.466187958652253</v>
      </c>
      <c r="H11" s="17">
        <f t="shared" si="3"/>
        <v>3.6685266767928937</v>
      </c>
    </row>
    <row r="12" spans="1:8" s="18" customFormat="1" ht="19.5" customHeight="1">
      <c r="A12" s="35" t="s">
        <v>13</v>
      </c>
      <c r="B12" s="19">
        <v>4.29</v>
      </c>
      <c r="C12" s="19">
        <f t="shared" si="0"/>
        <v>1.7229607614763647</v>
      </c>
      <c r="D12" s="19">
        <v>13.96</v>
      </c>
      <c r="E12" s="19">
        <f t="shared" si="1"/>
        <v>5.3079847908745235</v>
      </c>
      <c r="F12" s="19">
        <v>5.17</v>
      </c>
      <c r="G12" s="19">
        <f t="shared" si="2"/>
        <v>2.0397695888897656</v>
      </c>
      <c r="H12" s="20">
        <f t="shared" si="3"/>
        <v>3.0235717137468843</v>
      </c>
    </row>
    <row r="13" spans="1:8" s="18" customFormat="1" ht="19.5" customHeight="1">
      <c r="A13" s="34" t="s">
        <v>10</v>
      </c>
      <c r="B13" s="16">
        <v>1.39</v>
      </c>
      <c r="C13" s="16">
        <f t="shared" si="0"/>
        <v>0.5582553516205471</v>
      </c>
      <c r="D13" s="16">
        <v>3.93</v>
      </c>
      <c r="E13" s="16">
        <f t="shared" si="1"/>
        <v>1.4942965779467678</v>
      </c>
      <c r="F13" s="16">
        <v>0.42</v>
      </c>
      <c r="G13" s="16">
        <f t="shared" si="2"/>
        <v>0.1657066203740235</v>
      </c>
      <c r="H13" s="17">
        <f t="shared" si="3"/>
        <v>0.7394195166471128</v>
      </c>
    </row>
    <row r="14" spans="1:8" s="18" customFormat="1" ht="19.5" customHeight="1">
      <c r="A14" s="35" t="s">
        <v>11</v>
      </c>
      <c r="B14" s="19">
        <v>3.49</v>
      </c>
      <c r="C14" s="19">
        <f t="shared" si="0"/>
        <v>1.4016627173782081</v>
      </c>
      <c r="D14" s="19">
        <v>8.73</v>
      </c>
      <c r="E14" s="19">
        <f t="shared" si="1"/>
        <v>3.3193916349809878</v>
      </c>
      <c r="F14" s="19">
        <v>4.18</v>
      </c>
      <c r="G14" s="19">
        <f t="shared" si="2"/>
        <v>1.6491754122938531</v>
      </c>
      <c r="H14" s="20">
        <f t="shared" si="3"/>
        <v>2.123409921551016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28.490000000000002</v>
      </c>
      <c r="C16" s="21">
        <f t="shared" si="0"/>
        <v>11.442226595445602</v>
      </c>
      <c r="D16" s="21">
        <f>SUM(D7:D15)</f>
        <v>73.84</v>
      </c>
      <c r="E16" s="21">
        <f t="shared" si="1"/>
        <v>28.076045627376423</v>
      </c>
      <c r="F16" s="21">
        <f>SUM(F7:F15)</f>
        <v>43.00000000000001</v>
      </c>
      <c r="G16" s="21">
        <f t="shared" si="2"/>
        <v>16.965201609721458</v>
      </c>
      <c r="H16" s="22">
        <f t="shared" si="3"/>
        <v>18.827824610847827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47.94</v>
      </c>
      <c r="C18" s="16">
        <f aca="true" t="shared" si="4" ref="C18:C34">B18/$B$34*100</f>
        <v>19.25378529258203</v>
      </c>
      <c r="D18" s="16">
        <v>57.12</v>
      </c>
      <c r="E18" s="16">
        <f aca="true" t="shared" si="5" ref="E18:E34">D18/$D$34*100</f>
        <v>21.718631178707216</v>
      </c>
      <c r="F18" s="16">
        <v>68.68</v>
      </c>
      <c r="G18" s="16">
        <f aca="true" t="shared" si="6" ref="G18:G28">F18/$F$34*100</f>
        <v>27.09697782687604</v>
      </c>
      <c r="H18" s="17">
        <f aca="true" t="shared" si="7" ref="H18:H34">(C18+E18+G18)/3</f>
        <v>22.68979809938843</v>
      </c>
    </row>
    <row r="19" spans="1:8" s="18" customFormat="1" ht="19.5" customHeight="1">
      <c r="A19" s="35" t="s">
        <v>15</v>
      </c>
      <c r="B19" s="19">
        <v>18.89</v>
      </c>
      <c r="C19" s="19">
        <f t="shared" si="4"/>
        <v>7.5866500662677225</v>
      </c>
      <c r="D19" s="19">
        <v>43.2</v>
      </c>
      <c r="E19" s="19">
        <f t="shared" si="5"/>
        <v>16.425855513307983</v>
      </c>
      <c r="F19" s="19">
        <v>11.4</v>
      </c>
      <c r="G19" s="19">
        <f t="shared" si="6"/>
        <v>4.497751124437781</v>
      </c>
      <c r="H19" s="20">
        <f t="shared" si="7"/>
        <v>9.50341890133783</v>
      </c>
    </row>
    <row r="20" spans="1:8" s="18" customFormat="1" ht="19.5" customHeight="1">
      <c r="A20" s="34" t="s">
        <v>16</v>
      </c>
      <c r="B20" s="16">
        <v>15.38</v>
      </c>
      <c r="C20" s="16">
        <f t="shared" si="4"/>
        <v>6.17695489778706</v>
      </c>
      <c r="D20" s="16">
        <v>17.18</v>
      </c>
      <c r="E20" s="16">
        <f t="shared" si="5"/>
        <v>6.532319391634979</v>
      </c>
      <c r="F20" s="16">
        <v>15.12</v>
      </c>
      <c r="G20" s="16">
        <f t="shared" si="6"/>
        <v>5.965438333464847</v>
      </c>
      <c r="H20" s="17">
        <f t="shared" si="7"/>
        <v>6.2249042076289625</v>
      </c>
    </row>
    <row r="21" spans="1:8" s="18" customFormat="1" ht="19.5" customHeight="1">
      <c r="A21" s="35" t="s">
        <v>17</v>
      </c>
      <c r="B21" s="19">
        <v>35.26</v>
      </c>
      <c r="C21" s="19">
        <f t="shared" si="4"/>
        <v>14.16121129362625</v>
      </c>
      <c r="D21" s="19">
        <v>10.58</v>
      </c>
      <c r="E21" s="19">
        <f t="shared" si="5"/>
        <v>4.022813688212927</v>
      </c>
      <c r="F21" s="19">
        <v>39.41</v>
      </c>
      <c r="G21" s="19">
        <f t="shared" si="6"/>
        <v>15.548804545095873</v>
      </c>
      <c r="H21" s="20">
        <f t="shared" si="7"/>
        <v>11.24427650897835</v>
      </c>
    </row>
    <row r="22" spans="1:8" s="18" customFormat="1" ht="19.5" customHeight="1">
      <c r="A22" s="34" t="s">
        <v>18</v>
      </c>
      <c r="B22" s="16">
        <v>12.79</v>
      </c>
      <c r="C22" s="16">
        <f t="shared" si="4"/>
        <v>5.136752480019278</v>
      </c>
      <c r="D22" s="16">
        <v>0</v>
      </c>
      <c r="E22" s="16">
        <f t="shared" si="5"/>
        <v>0</v>
      </c>
      <c r="F22" s="16">
        <v>1.51</v>
      </c>
      <c r="G22" s="16">
        <f t="shared" si="6"/>
        <v>0.5957547542018465</v>
      </c>
      <c r="H22" s="17">
        <f t="shared" si="7"/>
        <v>1.9108357447403748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22.14</v>
      </c>
      <c r="C24" s="16">
        <f t="shared" si="4"/>
        <v>8.891923370416484</v>
      </c>
      <c r="D24" s="16">
        <v>12.77</v>
      </c>
      <c r="E24" s="16">
        <f t="shared" si="5"/>
        <v>4.85551330798479</v>
      </c>
      <c r="F24" s="16">
        <v>7.11</v>
      </c>
      <c r="G24" s="16">
        <f t="shared" si="6"/>
        <v>2.805176359188827</v>
      </c>
      <c r="H24" s="17">
        <f t="shared" si="7"/>
        <v>5.5175376791967</v>
      </c>
    </row>
    <row r="25" spans="1:8" s="18" customFormat="1" ht="19.5" customHeight="1">
      <c r="A25" s="35" t="s">
        <v>26</v>
      </c>
      <c r="B25" s="19">
        <v>10.95</v>
      </c>
      <c r="C25" s="19">
        <f t="shared" si="4"/>
        <v>4.397766978593518</v>
      </c>
      <c r="D25" s="19">
        <v>8.23</v>
      </c>
      <c r="E25" s="19">
        <f t="shared" si="5"/>
        <v>3.129277566539924</v>
      </c>
      <c r="F25" s="19">
        <v>2.26</v>
      </c>
      <c r="G25" s="19">
        <f t="shared" si="6"/>
        <v>0.8916594334411742</v>
      </c>
      <c r="H25" s="20">
        <f t="shared" si="7"/>
        <v>2.806234659524872</v>
      </c>
    </row>
    <row r="26" spans="1:8" s="18" customFormat="1" ht="19.5" customHeight="1">
      <c r="A26" s="34" t="s">
        <v>20</v>
      </c>
      <c r="B26" s="16">
        <v>3.04</v>
      </c>
      <c r="C26" s="16">
        <f t="shared" si="4"/>
        <v>1.220932567572995</v>
      </c>
      <c r="D26" s="16">
        <v>2.97</v>
      </c>
      <c r="E26" s="16">
        <f t="shared" si="5"/>
        <v>1.1292775665399237</v>
      </c>
      <c r="F26" s="16">
        <v>6.48</v>
      </c>
      <c r="G26" s="16">
        <f t="shared" si="6"/>
        <v>2.5566164286277915</v>
      </c>
      <c r="H26" s="17">
        <f t="shared" si="7"/>
        <v>1.6356088542469032</v>
      </c>
    </row>
    <row r="27" spans="1:8" s="18" customFormat="1" ht="19.5" customHeight="1">
      <c r="A27" s="35" t="s">
        <v>3</v>
      </c>
      <c r="B27" s="19">
        <v>11.76</v>
      </c>
      <c r="C27" s="19">
        <f t="shared" si="4"/>
        <v>4.723081248242901</v>
      </c>
      <c r="D27" s="19">
        <v>0</v>
      </c>
      <c r="E27" s="19">
        <f t="shared" si="5"/>
        <v>0</v>
      </c>
      <c r="F27" s="19">
        <v>2.63</v>
      </c>
      <c r="G27" s="19">
        <f t="shared" si="6"/>
        <v>1.0376390751992426</v>
      </c>
      <c r="H27" s="20">
        <f t="shared" si="7"/>
        <v>1.920240107814048</v>
      </c>
    </row>
    <row r="28" spans="1:8" s="18" customFormat="1" ht="19.5" customHeight="1">
      <c r="A28" s="34" t="s">
        <v>21</v>
      </c>
      <c r="B28" s="16">
        <v>0</v>
      </c>
      <c r="C28" s="16">
        <f t="shared" si="4"/>
        <v>0</v>
      </c>
      <c r="D28" s="16">
        <v>0</v>
      </c>
      <c r="E28" s="16">
        <f t="shared" si="5"/>
        <v>0</v>
      </c>
      <c r="F28" s="16">
        <v>2.45</v>
      </c>
      <c r="G28" s="16">
        <f t="shared" si="6"/>
        <v>0.966621952181804</v>
      </c>
      <c r="H28" s="17">
        <f t="shared" si="7"/>
        <v>0.32220731739393466</v>
      </c>
    </row>
    <row r="29" spans="1:8" s="18" customFormat="1" ht="19.5" customHeight="1">
      <c r="A29" s="35" t="s">
        <v>22</v>
      </c>
      <c r="B29" s="19">
        <v>1.28</v>
      </c>
      <c r="C29" s="19">
        <f t="shared" si="4"/>
        <v>0.5140768705570505</v>
      </c>
      <c r="D29" s="19">
        <v>1.51</v>
      </c>
      <c r="E29" s="19">
        <f t="shared" si="5"/>
        <v>0.5741444866920151</v>
      </c>
      <c r="F29" s="19">
        <v>4.96</v>
      </c>
      <c r="G29" s="19">
        <v>0.38</v>
      </c>
      <c r="H29" s="20">
        <f t="shared" si="7"/>
        <v>0.48940711908302187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>F30/$F$34*100</f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9.58</v>
      </c>
      <c r="C31" s="19">
        <f t="shared" si="4"/>
        <v>3.8475440780754253</v>
      </c>
      <c r="D31" s="19">
        <v>9.24</v>
      </c>
      <c r="E31" s="19">
        <f t="shared" si="5"/>
        <v>3.513307984790874</v>
      </c>
      <c r="F31" s="19">
        <v>1.5</v>
      </c>
      <c r="G31" s="19">
        <f>F31/$F$34*100</f>
        <v>0.5918093584786555</v>
      </c>
      <c r="H31" s="20">
        <f t="shared" si="7"/>
        <v>2.6508871404483183</v>
      </c>
    </row>
    <row r="32" spans="1:8" s="18" customFormat="1" ht="19.5" customHeight="1">
      <c r="A32" s="34" t="s">
        <v>25</v>
      </c>
      <c r="B32" s="16">
        <v>31.49</v>
      </c>
      <c r="C32" s="16">
        <f t="shared" si="4"/>
        <v>12.647094260813688</v>
      </c>
      <c r="D32" s="16">
        <v>26.36</v>
      </c>
      <c r="E32" s="16">
        <f t="shared" si="5"/>
        <v>10.022813688212926</v>
      </c>
      <c r="F32" s="16">
        <v>46.95</v>
      </c>
      <c r="G32" s="16">
        <f>F32/$F$34*100</f>
        <v>18.523632920381917</v>
      </c>
      <c r="H32" s="17">
        <f t="shared" si="7"/>
        <v>13.731180289802845</v>
      </c>
    </row>
    <row r="33" spans="1:8" s="27" customFormat="1" ht="19.5" customHeight="1">
      <c r="A33" s="24"/>
      <c r="B33" s="25">
        <f>SUM(B18:B32)</f>
        <v>220.49999999999997</v>
      </c>
      <c r="C33" s="25">
        <f t="shared" si="4"/>
        <v>88.5577734045544</v>
      </c>
      <c r="D33" s="25">
        <f>SUM(D18:D32)</f>
        <v>189.16000000000003</v>
      </c>
      <c r="E33" s="25">
        <f t="shared" si="5"/>
        <v>71.92395437262357</v>
      </c>
      <c r="F33" s="25">
        <f>SUM(F18:F32)</f>
        <v>210.45999999999998</v>
      </c>
      <c r="G33" s="25">
        <f>F33/$F$34*100</f>
        <v>83.03479839027854</v>
      </c>
      <c r="H33" s="26">
        <f t="shared" si="7"/>
        <v>81.17217538915217</v>
      </c>
    </row>
    <row r="34" spans="1:8" s="33" customFormat="1" ht="19.5" customHeight="1">
      <c r="A34" s="28" t="s">
        <v>4</v>
      </c>
      <c r="B34" s="29">
        <f>SUM(B7:B15,B18:B32)</f>
        <v>248.98999999999998</v>
      </c>
      <c r="C34" s="29">
        <f t="shared" si="4"/>
        <v>100</v>
      </c>
      <c r="D34" s="29">
        <f>SUM(D7:D15,D18:D32)</f>
        <v>263.00000000000006</v>
      </c>
      <c r="E34" s="29">
        <f t="shared" si="5"/>
        <v>100</v>
      </c>
      <c r="F34" s="29">
        <f>SUM(F7:F15,F18:F32)</f>
        <v>253.45999999999998</v>
      </c>
      <c r="G34" s="29">
        <f>F34/$F$34*100</f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5.140625" style="2" customWidth="1"/>
    <col min="2" max="4" width="14.7109375" style="2" customWidth="1"/>
    <col min="5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4" s="11" customFormat="1" ht="19.5" customHeight="1">
      <c r="A3" s="10"/>
      <c r="B3" s="87" t="s">
        <v>36</v>
      </c>
      <c r="C3" s="89"/>
      <c r="D3" s="13" t="s">
        <v>44</v>
      </c>
    </row>
    <row r="4" spans="1:4" s="11" customFormat="1" ht="19.5" customHeight="1">
      <c r="A4" s="12" t="s">
        <v>31</v>
      </c>
      <c r="B4" s="87" t="s">
        <v>7</v>
      </c>
      <c r="C4" s="88"/>
      <c r="D4" s="31" t="s">
        <v>29</v>
      </c>
    </row>
    <row r="5" spans="1:4" s="11" customFormat="1" ht="19.5" customHeight="1">
      <c r="A5" s="14"/>
      <c r="B5" s="15" t="s">
        <v>30</v>
      </c>
      <c r="C5" s="15" t="s">
        <v>29</v>
      </c>
      <c r="D5" s="32" t="s">
        <v>76</v>
      </c>
    </row>
    <row r="6" spans="1:4" ht="19.5" customHeight="1">
      <c r="A6" s="4" t="s">
        <v>28</v>
      </c>
      <c r="B6" s="5"/>
      <c r="C6" s="5"/>
      <c r="D6" s="3"/>
    </row>
    <row r="7" spans="1:4" s="18" customFormat="1" ht="19.5" customHeight="1">
      <c r="A7" s="34" t="s">
        <v>0</v>
      </c>
      <c r="B7" s="16">
        <v>4.48</v>
      </c>
      <c r="C7" s="16">
        <f aca="true" t="shared" si="0" ref="C7:C16">B7/$B$34*100</f>
        <v>1.8672890963654554</v>
      </c>
      <c r="D7" s="17">
        <f>C7</f>
        <v>1.8672890963654554</v>
      </c>
    </row>
    <row r="8" spans="1:4" s="18" customFormat="1" ht="19.5" customHeight="1">
      <c r="A8" s="35" t="s">
        <v>6</v>
      </c>
      <c r="B8" s="19">
        <v>5.22</v>
      </c>
      <c r="C8" s="19">
        <f t="shared" si="0"/>
        <v>2.1757252417472492</v>
      </c>
      <c r="D8" s="38">
        <f>C8</f>
        <v>2.1757252417472492</v>
      </c>
    </row>
    <row r="9" spans="1:4" s="18" customFormat="1" ht="19.5" customHeight="1">
      <c r="A9" s="34" t="s">
        <v>1</v>
      </c>
      <c r="B9" s="16">
        <v>0.21</v>
      </c>
      <c r="C9" s="16">
        <f t="shared" si="0"/>
        <v>0.08752917639213072</v>
      </c>
      <c r="D9" s="17">
        <f aca="true" t="shared" si="1" ref="D9:D34">C9</f>
        <v>0.08752917639213072</v>
      </c>
    </row>
    <row r="10" spans="1:4" s="18" customFormat="1" ht="19.5" customHeight="1">
      <c r="A10" s="35" t="s">
        <v>2</v>
      </c>
      <c r="B10" s="19">
        <v>6.29</v>
      </c>
      <c r="C10" s="19">
        <f t="shared" si="0"/>
        <v>2.6217072357452484</v>
      </c>
      <c r="D10" s="38">
        <f t="shared" si="1"/>
        <v>2.6217072357452484</v>
      </c>
    </row>
    <row r="11" spans="1:4" s="18" customFormat="1" ht="19.5" customHeight="1">
      <c r="A11" s="34" t="s">
        <v>9</v>
      </c>
      <c r="B11" s="16">
        <v>4.39</v>
      </c>
      <c r="C11" s="16">
        <f t="shared" si="0"/>
        <v>1.829776592197399</v>
      </c>
      <c r="D11" s="17">
        <f t="shared" si="1"/>
        <v>1.829776592197399</v>
      </c>
    </row>
    <row r="12" spans="1:4" s="18" customFormat="1" ht="19.5" customHeight="1">
      <c r="A12" s="35" t="s">
        <v>13</v>
      </c>
      <c r="B12" s="19">
        <v>5.09</v>
      </c>
      <c r="C12" s="19">
        <f t="shared" si="0"/>
        <v>2.1215405135045016</v>
      </c>
      <c r="D12" s="38">
        <f t="shared" si="1"/>
        <v>2.1215405135045016</v>
      </c>
    </row>
    <row r="13" spans="1:4" s="18" customFormat="1" ht="19.5" customHeight="1">
      <c r="A13" s="34" t="s">
        <v>10</v>
      </c>
      <c r="B13" s="16">
        <v>1.3</v>
      </c>
      <c r="C13" s="16">
        <f t="shared" si="0"/>
        <v>0.5418472824274758</v>
      </c>
      <c r="D13" s="17">
        <f t="shared" si="1"/>
        <v>0.5418472824274758</v>
      </c>
    </row>
    <row r="14" spans="1:4" s="18" customFormat="1" ht="19.5" customHeight="1">
      <c r="A14" s="35" t="s">
        <v>11</v>
      </c>
      <c r="B14" s="19">
        <v>3.34</v>
      </c>
      <c r="C14" s="19">
        <f t="shared" si="0"/>
        <v>1.3921307102367455</v>
      </c>
      <c r="D14" s="38">
        <f t="shared" si="1"/>
        <v>1.3921307102367455</v>
      </c>
    </row>
    <row r="15" spans="1:4" s="18" customFormat="1" ht="19.5" customHeight="1">
      <c r="A15" s="34" t="s">
        <v>12</v>
      </c>
      <c r="B15" s="16">
        <v>0</v>
      </c>
      <c r="C15" s="16">
        <f t="shared" si="0"/>
        <v>0</v>
      </c>
      <c r="D15" s="17">
        <f t="shared" si="1"/>
        <v>0</v>
      </c>
    </row>
    <row r="16" spans="1:4" s="18" customFormat="1" ht="19.5" customHeight="1">
      <c r="A16" s="23"/>
      <c r="B16" s="21">
        <f>SUM(B7:B15)</f>
        <v>30.32</v>
      </c>
      <c r="C16" s="21">
        <f t="shared" si="0"/>
        <v>12.637545848616206</v>
      </c>
      <c r="D16" s="26">
        <f t="shared" si="1"/>
        <v>12.637545848616206</v>
      </c>
    </row>
    <row r="17" spans="1:4" ht="19.5" customHeight="1">
      <c r="A17" s="4" t="s">
        <v>27</v>
      </c>
      <c r="B17" s="6"/>
      <c r="C17" s="6"/>
      <c r="D17" s="38"/>
    </row>
    <row r="18" spans="1:4" s="18" customFormat="1" ht="19.5" customHeight="1">
      <c r="A18" s="34" t="s">
        <v>14</v>
      </c>
      <c r="B18" s="16">
        <v>80.95</v>
      </c>
      <c r="C18" s="16">
        <f aca="true" t="shared" si="2" ref="C18:C34">B18/$B$34*100</f>
        <v>33.740413471157055</v>
      </c>
      <c r="D18" s="17">
        <f t="shared" si="1"/>
        <v>33.740413471157055</v>
      </c>
    </row>
    <row r="19" spans="1:4" s="18" customFormat="1" ht="19.5" customHeight="1">
      <c r="A19" s="35" t="s">
        <v>15</v>
      </c>
      <c r="B19" s="19">
        <v>13.3</v>
      </c>
      <c r="C19" s="19">
        <f t="shared" si="2"/>
        <v>5.5435145048349455</v>
      </c>
      <c r="D19" s="20">
        <f t="shared" si="1"/>
        <v>5.5435145048349455</v>
      </c>
    </row>
    <row r="20" spans="1:4" s="18" customFormat="1" ht="19.5" customHeight="1">
      <c r="A20" s="34" t="s">
        <v>16</v>
      </c>
      <c r="B20" s="16">
        <v>32.22</v>
      </c>
      <c r="C20" s="16">
        <f t="shared" si="2"/>
        <v>13.429476492164055</v>
      </c>
      <c r="D20" s="17">
        <f t="shared" si="1"/>
        <v>13.429476492164055</v>
      </c>
    </row>
    <row r="21" spans="1:4" s="18" customFormat="1" ht="19.5" customHeight="1">
      <c r="A21" s="35" t="s">
        <v>17</v>
      </c>
      <c r="B21" s="19">
        <v>14.52</v>
      </c>
      <c r="C21" s="19">
        <f t="shared" si="2"/>
        <v>6.052017339113038</v>
      </c>
      <c r="D21" s="20">
        <f t="shared" si="1"/>
        <v>6.052017339113038</v>
      </c>
    </row>
    <row r="22" spans="1:4" s="18" customFormat="1" ht="19.5" customHeight="1">
      <c r="A22" s="34" t="s">
        <v>18</v>
      </c>
      <c r="B22" s="16">
        <v>3.17</v>
      </c>
      <c r="C22" s="16">
        <f t="shared" si="2"/>
        <v>1.3212737579193066</v>
      </c>
      <c r="D22" s="17">
        <f t="shared" si="1"/>
        <v>1.3212737579193066</v>
      </c>
    </row>
    <row r="23" spans="1:4" s="18" customFormat="1" ht="19.5" customHeight="1">
      <c r="A23" s="35" t="s">
        <v>43</v>
      </c>
      <c r="B23" s="19">
        <v>0</v>
      </c>
      <c r="C23" s="19">
        <f t="shared" si="2"/>
        <v>0</v>
      </c>
      <c r="D23" s="20">
        <f t="shared" si="1"/>
        <v>0</v>
      </c>
    </row>
    <row r="24" spans="1:4" s="18" customFormat="1" ht="19.5" customHeight="1">
      <c r="A24" s="34" t="s">
        <v>19</v>
      </c>
      <c r="B24" s="16">
        <v>4.75</v>
      </c>
      <c r="C24" s="16">
        <f t="shared" si="2"/>
        <v>1.9798266088696233</v>
      </c>
      <c r="D24" s="17">
        <f t="shared" si="1"/>
        <v>1.9798266088696233</v>
      </c>
    </row>
    <row r="25" spans="1:4" s="18" customFormat="1" ht="19.5" customHeight="1">
      <c r="A25" s="35" t="s">
        <v>26</v>
      </c>
      <c r="B25" s="19">
        <v>1.6</v>
      </c>
      <c r="C25" s="19">
        <f t="shared" si="2"/>
        <v>0.6668889629876626</v>
      </c>
      <c r="D25" s="20">
        <f t="shared" si="1"/>
        <v>0.6668889629876626</v>
      </c>
    </row>
    <row r="26" spans="1:4" s="18" customFormat="1" ht="19.5" customHeight="1">
      <c r="A26" s="34" t="s">
        <v>20</v>
      </c>
      <c r="B26" s="16">
        <v>0</v>
      </c>
      <c r="C26" s="16">
        <f t="shared" si="2"/>
        <v>0</v>
      </c>
      <c r="D26" s="17">
        <f t="shared" si="1"/>
        <v>0</v>
      </c>
    </row>
    <row r="27" spans="1:4" s="18" customFormat="1" ht="19.5" customHeight="1">
      <c r="A27" s="35" t="s">
        <v>3</v>
      </c>
      <c r="B27" s="19">
        <v>0</v>
      </c>
      <c r="C27" s="19">
        <f t="shared" si="2"/>
        <v>0</v>
      </c>
      <c r="D27" s="20">
        <f t="shared" si="1"/>
        <v>0</v>
      </c>
    </row>
    <row r="28" spans="1:4" s="18" customFormat="1" ht="19.5" customHeight="1">
      <c r="A28" s="34" t="s">
        <v>21</v>
      </c>
      <c r="B28" s="16">
        <v>0.07</v>
      </c>
      <c r="C28" s="16">
        <f t="shared" si="2"/>
        <v>0.02917639213071024</v>
      </c>
      <c r="D28" s="17">
        <f t="shared" si="1"/>
        <v>0.02917639213071024</v>
      </c>
    </row>
    <row r="29" spans="1:4" s="18" customFormat="1" ht="19.5" customHeight="1">
      <c r="A29" s="35" t="s">
        <v>22</v>
      </c>
      <c r="B29" s="19">
        <v>0.39</v>
      </c>
      <c r="C29" s="19">
        <f t="shared" si="2"/>
        <v>0.16255418472824276</v>
      </c>
      <c r="D29" s="20">
        <f t="shared" si="1"/>
        <v>0.16255418472824276</v>
      </c>
    </row>
    <row r="30" spans="1:4" s="18" customFormat="1" ht="19.5" customHeight="1">
      <c r="A30" s="34" t="s">
        <v>23</v>
      </c>
      <c r="B30" s="16">
        <v>0.59</v>
      </c>
      <c r="C30" s="16">
        <f t="shared" si="2"/>
        <v>0.24591530510170057</v>
      </c>
      <c r="D30" s="17">
        <f t="shared" si="1"/>
        <v>0.24591530510170057</v>
      </c>
    </row>
    <row r="31" spans="1:4" s="18" customFormat="1" ht="19.5" customHeight="1">
      <c r="A31" s="35" t="s">
        <v>24</v>
      </c>
      <c r="B31" s="19">
        <v>0.03</v>
      </c>
      <c r="C31" s="19">
        <f t="shared" si="2"/>
        <v>0.012504168056018674</v>
      </c>
      <c r="D31" s="20">
        <f t="shared" si="1"/>
        <v>0.012504168056018674</v>
      </c>
    </row>
    <row r="32" spans="1:4" s="18" customFormat="1" ht="19.5" customHeight="1">
      <c r="A32" s="34" t="s">
        <v>25</v>
      </c>
      <c r="B32" s="16">
        <v>58.01</v>
      </c>
      <c r="C32" s="16">
        <f t="shared" si="2"/>
        <v>24.17889296432144</v>
      </c>
      <c r="D32" s="17">
        <f t="shared" si="1"/>
        <v>24.17889296432144</v>
      </c>
    </row>
    <row r="33" spans="1:4" s="27" customFormat="1" ht="19.5" customHeight="1">
      <c r="A33" s="24"/>
      <c r="B33" s="25">
        <f>SUM(B18:B32)</f>
        <v>209.59999999999997</v>
      </c>
      <c r="C33" s="25">
        <f t="shared" si="2"/>
        <v>87.36245415138379</v>
      </c>
      <c r="D33" s="26">
        <f t="shared" si="1"/>
        <v>87.36245415138379</v>
      </c>
    </row>
    <row r="34" spans="1:4" s="33" customFormat="1" ht="19.5" customHeight="1">
      <c r="A34" s="28" t="s">
        <v>4</v>
      </c>
      <c r="B34" s="29">
        <f>SUM(B7:B15,B18:B32)</f>
        <v>239.92</v>
      </c>
      <c r="C34" s="29">
        <f t="shared" si="2"/>
        <v>100</v>
      </c>
      <c r="D34" s="9">
        <f t="shared" si="1"/>
        <v>100</v>
      </c>
    </row>
  </sheetData>
  <sheetProtection password="8299" sheet="1" objects="1" scenarios="1"/>
  <mergeCells count="2">
    <mergeCell ref="B4:C4"/>
    <mergeCell ref="B3:C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I30" sqref="I30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211</v>
      </c>
      <c r="C4" s="88"/>
      <c r="D4" s="87" t="s">
        <v>212</v>
      </c>
      <c r="E4" s="88"/>
      <c r="F4" s="87" t="s">
        <v>213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214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1.98</v>
      </c>
      <c r="C7" s="16">
        <f aca="true" t="shared" si="0" ref="C7:C16">B7/$B$34*100</f>
        <v>0.7755581668625144</v>
      </c>
      <c r="D7" s="16">
        <v>2.24</v>
      </c>
      <c r="E7" s="16">
        <f aca="true" t="shared" si="1" ref="E7:E16">D7/$D$34*100</f>
        <v>0.9083167754754474</v>
      </c>
      <c r="F7" s="16">
        <v>4.56</v>
      </c>
      <c r="G7" s="16">
        <f aca="true" t="shared" si="2" ref="G7:G16">F7/$F$34*100</f>
        <v>1.8035121025154244</v>
      </c>
      <c r="H7" s="17">
        <f aca="true" t="shared" si="3" ref="H7:H16">(C7+E7+G7)/3</f>
        <v>1.162462348284462</v>
      </c>
    </row>
    <row r="8" spans="1:8" s="18" customFormat="1" ht="19.5" customHeight="1">
      <c r="A8" s="35" t="s">
        <v>6</v>
      </c>
      <c r="B8" s="19">
        <v>1.78</v>
      </c>
      <c r="C8" s="19">
        <f t="shared" si="0"/>
        <v>0.6972189580885232</v>
      </c>
      <c r="D8" s="19">
        <v>1.92</v>
      </c>
      <c r="E8" s="19">
        <f t="shared" si="1"/>
        <v>0.7785572361218119</v>
      </c>
      <c r="F8" s="19">
        <v>1.3</v>
      </c>
      <c r="G8" s="19">
        <f t="shared" si="2"/>
        <v>0.5141591520329062</v>
      </c>
      <c r="H8" s="20">
        <f t="shared" si="3"/>
        <v>0.6633117820810804</v>
      </c>
    </row>
    <row r="9" spans="1:8" s="18" customFormat="1" ht="19.5" customHeight="1">
      <c r="A9" s="34" t="s">
        <v>1</v>
      </c>
      <c r="B9" s="16">
        <v>0.48</v>
      </c>
      <c r="C9" s="16">
        <f t="shared" si="0"/>
        <v>0.18801410105757926</v>
      </c>
      <c r="D9" s="16">
        <v>0.16</v>
      </c>
      <c r="E9" s="16">
        <f t="shared" si="1"/>
        <v>0.06487976967681766</v>
      </c>
      <c r="F9" s="16">
        <v>0.1</v>
      </c>
      <c r="G9" s="16">
        <f t="shared" si="2"/>
        <v>0.039550704002531245</v>
      </c>
      <c r="H9" s="17">
        <f t="shared" si="3"/>
        <v>0.0974815249123094</v>
      </c>
    </row>
    <row r="10" spans="1:8" s="18" customFormat="1" ht="19.5" customHeight="1">
      <c r="A10" s="35" t="s">
        <v>2</v>
      </c>
      <c r="B10" s="19">
        <v>7.9</v>
      </c>
      <c r="C10" s="19">
        <f t="shared" si="0"/>
        <v>3.094398746572659</v>
      </c>
      <c r="D10" s="19">
        <v>6.14</v>
      </c>
      <c r="E10" s="19">
        <f t="shared" si="1"/>
        <v>2.4897611613478774</v>
      </c>
      <c r="F10" s="19">
        <v>12.26</v>
      </c>
      <c r="G10" s="19">
        <f t="shared" si="2"/>
        <v>4.84891631071033</v>
      </c>
      <c r="H10" s="20">
        <f t="shared" si="3"/>
        <v>3.4776920728769554</v>
      </c>
    </row>
    <row r="11" spans="1:8" s="18" customFormat="1" ht="19.5" customHeight="1">
      <c r="A11" s="34" t="s">
        <v>9</v>
      </c>
      <c r="B11" s="16">
        <v>4.56</v>
      </c>
      <c r="C11" s="16">
        <f t="shared" si="0"/>
        <v>1.7861339600470028</v>
      </c>
      <c r="D11" s="16">
        <v>5.98</v>
      </c>
      <c r="E11" s="16">
        <f t="shared" si="1"/>
        <v>2.42488139167106</v>
      </c>
      <c r="F11" s="16">
        <v>5.56</v>
      </c>
      <c r="G11" s="16">
        <f t="shared" si="2"/>
        <v>2.1990191425407373</v>
      </c>
      <c r="H11" s="17">
        <f t="shared" si="3"/>
        <v>2.1366781647529334</v>
      </c>
    </row>
    <row r="12" spans="1:8" s="18" customFormat="1" ht="19.5" customHeight="1">
      <c r="A12" s="35" t="s">
        <v>13</v>
      </c>
      <c r="B12" s="19">
        <v>3.48</v>
      </c>
      <c r="C12" s="19">
        <f t="shared" si="0"/>
        <v>1.3631022326674496</v>
      </c>
      <c r="D12" s="19">
        <v>3.48</v>
      </c>
      <c r="E12" s="19">
        <f t="shared" si="1"/>
        <v>1.411134990470784</v>
      </c>
      <c r="F12" s="19">
        <v>6.1</v>
      </c>
      <c r="G12" s="19">
        <f t="shared" si="2"/>
        <v>2.412592944154406</v>
      </c>
      <c r="H12" s="20">
        <f t="shared" si="3"/>
        <v>1.7289433890975463</v>
      </c>
    </row>
    <row r="13" spans="1:8" s="18" customFormat="1" ht="19.5" customHeight="1">
      <c r="A13" s="34" t="s">
        <v>10</v>
      </c>
      <c r="B13" s="16">
        <v>0.62</v>
      </c>
      <c r="C13" s="16">
        <f t="shared" si="0"/>
        <v>0.24285154719937324</v>
      </c>
      <c r="D13" s="16">
        <v>1.38</v>
      </c>
      <c r="E13" s="16">
        <f t="shared" si="1"/>
        <v>0.5595880134625523</v>
      </c>
      <c r="F13" s="16">
        <v>1.6</v>
      </c>
      <c r="G13" s="16">
        <f t="shared" si="2"/>
        <v>0.6328112640404999</v>
      </c>
      <c r="H13" s="17">
        <f t="shared" si="3"/>
        <v>0.4784169415674751</v>
      </c>
    </row>
    <row r="14" spans="1:8" s="18" customFormat="1" ht="19.5" customHeight="1">
      <c r="A14" s="35" t="s">
        <v>11</v>
      </c>
      <c r="B14" s="19">
        <v>1.9</v>
      </c>
      <c r="C14" s="19">
        <f t="shared" si="0"/>
        <v>0.7442224833529179</v>
      </c>
      <c r="D14" s="19">
        <v>1.42</v>
      </c>
      <c r="E14" s="19">
        <f t="shared" si="1"/>
        <v>0.5758079558817567</v>
      </c>
      <c r="F14" s="19">
        <v>1.56</v>
      </c>
      <c r="G14" s="19">
        <f t="shared" si="2"/>
        <v>0.6169909824394875</v>
      </c>
      <c r="H14" s="20">
        <f t="shared" si="3"/>
        <v>0.6456738072247207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22.7</v>
      </c>
      <c r="C16" s="21">
        <f t="shared" si="0"/>
        <v>8.89150019584802</v>
      </c>
      <c r="D16" s="21">
        <f>SUM(D7:D15)</f>
        <v>22.72</v>
      </c>
      <c r="E16" s="21">
        <f t="shared" si="1"/>
        <v>9.212927294108107</v>
      </c>
      <c r="F16" s="21">
        <f>SUM(F7:F15)</f>
        <v>33.04</v>
      </c>
      <c r="G16" s="21">
        <f t="shared" si="2"/>
        <v>13.067552602436322</v>
      </c>
      <c r="H16" s="22">
        <f t="shared" si="3"/>
        <v>10.390660030797482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50.58</v>
      </c>
      <c r="C18" s="16">
        <f aca="true" t="shared" si="4" ref="C18:C34">B18/$B$34*100</f>
        <v>19.811985898942414</v>
      </c>
      <c r="D18" s="16">
        <v>69.02</v>
      </c>
      <c r="E18" s="16">
        <f aca="true" t="shared" si="5" ref="E18:E34">D18/$D$34*100</f>
        <v>27.987510644337217</v>
      </c>
      <c r="F18" s="16">
        <v>105.16</v>
      </c>
      <c r="G18" s="16">
        <f aca="true" t="shared" si="6" ref="G18:G28">F18/$F$34*100</f>
        <v>41.59152032906185</v>
      </c>
      <c r="H18" s="17">
        <f aca="true" t="shared" si="7" ref="H18:H34">(C18+E18+G18)/3</f>
        <v>29.797005624113826</v>
      </c>
    </row>
    <row r="19" spans="1:8" s="18" customFormat="1" ht="19.5" customHeight="1">
      <c r="A19" s="35" t="s">
        <v>15</v>
      </c>
      <c r="B19" s="19">
        <v>33.66</v>
      </c>
      <c r="C19" s="19">
        <f t="shared" si="4"/>
        <v>13.184488836662744</v>
      </c>
      <c r="D19" s="19">
        <v>17.4</v>
      </c>
      <c r="E19" s="19">
        <f t="shared" si="5"/>
        <v>7.05567495235392</v>
      </c>
      <c r="F19" s="19">
        <v>8.28</v>
      </c>
      <c r="G19" s="19">
        <f t="shared" si="6"/>
        <v>3.2747982914095872</v>
      </c>
      <c r="H19" s="20">
        <f t="shared" si="7"/>
        <v>7.838320693475417</v>
      </c>
    </row>
    <row r="20" spans="1:8" s="18" customFormat="1" ht="19.5" customHeight="1">
      <c r="A20" s="34" t="s">
        <v>16</v>
      </c>
      <c r="B20" s="16">
        <v>55.18</v>
      </c>
      <c r="C20" s="16">
        <f t="shared" si="4"/>
        <v>21.613787700744215</v>
      </c>
      <c r="D20" s="16">
        <v>10.72</v>
      </c>
      <c r="E20" s="16">
        <f t="shared" si="5"/>
        <v>4.3469445683467836</v>
      </c>
      <c r="F20" s="16">
        <v>1.96</v>
      </c>
      <c r="G20" s="16">
        <f t="shared" si="6"/>
        <v>0.7751937984496124</v>
      </c>
      <c r="H20" s="17">
        <f t="shared" si="7"/>
        <v>8.91197535584687</v>
      </c>
    </row>
    <row r="21" spans="1:8" s="18" customFormat="1" ht="19.5" customHeight="1">
      <c r="A21" s="35" t="s">
        <v>17</v>
      </c>
      <c r="B21" s="19">
        <v>12.54</v>
      </c>
      <c r="C21" s="19">
        <f t="shared" si="4"/>
        <v>4.911868390129258</v>
      </c>
      <c r="D21" s="19">
        <v>29.46</v>
      </c>
      <c r="E21" s="19">
        <f t="shared" si="5"/>
        <v>11.945987591744052</v>
      </c>
      <c r="F21" s="19">
        <v>13.74</v>
      </c>
      <c r="G21" s="19">
        <f t="shared" si="6"/>
        <v>5.434266729947793</v>
      </c>
      <c r="H21" s="20">
        <f t="shared" si="7"/>
        <v>7.4307075706070345</v>
      </c>
    </row>
    <row r="22" spans="1:8" s="18" customFormat="1" ht="19.5" customHeight="1">
      <c r="A22" s="34" t="s">
        <v>18</v>
      </c>
      <c r="B22" s="16">
        <v>4.36</v>
      </c>
      <c r="C22" s="16">
        <f t="shared" si="4"/>
        <v>1.7077947512730118</v>
      </c>
      <c r="D22" s="16">
        <v>1.46</v>
      </c>
      <c r="E22" s="16">
        <f t="shared" si="5"/>
        <v>0.5920278983009611</v>
      </c>
      <c r="F22" s="16">
        <v>0</v>
      </c>
      <c r="G22" s="16">
        <f t="shared" si="6"/>
        <v>0</v>
      </c>
      <c r="H22" s="17">
        <f t="shared" si="7"/>
        <v>0.7666075498579911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1.78</v>
      </c>
      <c r="G23" s="19">
        <f t="shared" si="6"/>
        <v>0.7040025312450562</v>
      </c>
      <c r="H23" s="20">
        <f t="shared" si="7"/>
        <v>0.23466751041501874</v>
      </c>
    </row>
    <row r="24" spans="1:8" s="18" customFormat="1" ht="19.5" customHeight="1">
      <c r="A24" s="34" t="s">
        <v>19</v>
      </c>
      <c r="B24" s="16">
        <v>9.14</v>
      </c>
      <c r="C24" s="16">
        <f t="shared" si="4"/>
        <v>3.580101840971405</v>
      </c>
      <c r="D24" s="16">
        <v>13.72</v>
      </c>
      <c r="E24" s="16">
        <f t="shared" si="5"/>
        <v>5.5634402497871145</v>
      </c>
      <c r="F24" s="16">
        <v>4.6</v>
      </c>
      <c r="G24" s="16">
        <f t="shared" si="6"/>
        <v>1.819332384116437</v>
      </c>
      <c r="H24" s="17">
        <f t="shared" si="7"/>
        <v>3.6542914916249853</v>
      </c>
    </row>
    <row r="25" spans="1:8" s="18" customFormat="1" ht="19.5" customHeight="1">
      <c r="A25" s="35" t="s">
        <v>26</v>
      </c>
      <c r="B25" s="19">
        <v>16.3</v>
      </c>
      <c r="C25" s="19">
        <f t="shared" si="4"/>
        <v>6.3846455150802965</v>
      </c>
      <c r="D25" s="19">
        <v>18.14</v>
      </c>
      <c r="E25" s="19">
        <f t="shared" si="5"/>
        <v>7.3557438871092025</v>
      </c>
      <c r="F25" s="19">
        <v>7.72</v>
      </c>
      <c r="G25" s="19">
        <f t="shared" si="6"/>
        <v>3.053314348995412</v>
      </c>
      <c r="H25" s="20">
        <f t="shared" si="7"/>
        <v>5.59790125039497</v>
      </c>
    </row>
    <row r="26" spans="1:8" s="18" customFormat="1" ht="19.5" customHeight="1">
      <c r="A26" s="34" t="s">
        <v>20</v>
      </c>
      <c r="B26" s="16">
        <v>4.08</v>
      </c>
      <c r="C26" s="16">
        <f t="shared" si="4"/>
        <v>1.5981198589894239</v>
      </c>
      <c r="D26" s="16">
        <v>5.26</v>
      </c>
      <c r="E26" s="16">
        <f t="shared" si="5"/>
        <v>2.1329224281253807</v>
      </c>
      <c r="F26" s="16">
        <v>7.6</v>
      </c>
      <c r="G26" s="16">
        <f t="shared" si="6"/>
        <v>3.005853504192374</v>
      </c>
      <c r="H26" s="17">
        <f t="shared" si="7"/>
        <v>2.245631930435726</v>
      </c>
    </row>
    <row r="27" spans="1:8" s="18" customFormat="1" ht="19.5" customHeight="1">
      <c r="A27" s="35" t="s">
        <v>3</v>
      </c>
      <c r="B27" s="19">
        <v>1.2</v>
      </c>
      <c r="C27" s="19">
        <f t="shared" si="4"/>
        <v>0.4700352526439482</v>
      </c>
      <c r="D27" s="19">
        <v>1.28</v>
      </c>
      <c r="E27" s="19">
        <f t="shared" si="5"/>
        <v>0.5190381574145413</v>
      </c>
      <c r="F27" s="19">
        <v>0</v>
      </c>
      <c r="G27" s="19">
        <f t="shared" si="6"/>
        <v>0</v>
      </c>
      <c r="H27" s="20">
        <f t="shared" si="7"/>
        <v>0.3296911366861632</v>
      </c>
    </row>
    <row r="28" spans="1:8" s="18" customFormat="1" ht="19.5" customHeight="1">
      <c r="A28" s="34" t="s">
        <v>21</v>
      </c>
      <c r="B28" s="16">
        <v>0</v>
      </c>
      <c r="C28" s="16">
        <f t="shared" si="4"/>
        <v>0</v>
      </c>
      <c r="D28" s="16">
        <v>0</v>
      </c>
      <c r="E28" s="16">
        <f t="shared" si="5"/>
        <v>0</v>
      </c>
      <c r="F28" s="16">
        <v>3.22</v>
      </c>
      <c r="G28" s="16">
        <f t="shared" si="6"/>
        <v>1.2735326688815063</v>
      </c>
      <c r="H28" s="17">
        <f t="shared" si="7"/>
        <v>0.42451088962716876</v>
      </c>
    </row>
    <row r="29" spans="1:8" s="18" customFormat="1" ht="19.5" customHeight="1">
      <c r="A29" s="35" t="s">
        <v>22</v>
      </c>
      <c r="B29" s="19">
        <v>4.8</v>
      </c>
      <c r="C29" s="19">
        <f t="shared" si="4"/>
        <v>1.8801410105757927</v>
      </c>
      <c r="D29" s="19">
        <v>0.44</v>
      </c>
      <c r="E29" s="19">
        <f t="shared" si="5"/>
        <v>0.17841936661124855</v>
      </c>
      <c r="F29" s="19">
        <v>2.52</v>
      </c>
      <c r="G29" s="19">
        <v>0.38</v>
      </c>
      <c r="H29" s="20">
        <f t="shared" si="7"/>
        <v>0.812853459062347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>F30/$F$34*100</f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5.52</v>
      </c>
      <c r="C31" s="19">
        <f t="shared" si="4"/>
        <v>2.1621621621621614</v>
      </c>
      <c r="D31" s="19">
        <v>11.94</v>
      </c>
      <c r="E31" s="19">
        <f t="shared" si="5"/>
        <v>4.8416528121325175</v>
      </c>
      <c r="F31" s="19">
        <v>8.62</v>
      </c>
      <c r="G31" s="19">
        <f>F31/$F$34*100</f>
        <v>3.409270685018193</v>
      </c>
      <c r="H31" s="20">
        <f t="shared" si="7"/>
        <v>3.4710285531042904</v>
      </c>
    </row>
    <row r="32" spans="1:8" s="18" customFormat="1" ht="19.5" customHeight="1">
      <c r="A32" s="34" t="s">
        <v>25</v>
      </c>
      <c r="B32" s="16">
        <v>35.24</v>
      </c>
      <c r="C32" s="16">
        <f t="shared" si="4"/>
        <v>13.80336858597728</v>
      </c>
      <c r="D32" s="16">
        <v>45.05</v>
      </c>
      <c r="E32" s="16">
        <f t="shared" si="5"/>
        <v>18.26771014962897</v>
      </c>
      <c r="F32" s="16">
        <v>54.6</v>
      </c>
      <c r="G32" s="16">
        <f>F32/$F$34*100</f>
        <v>21.59468438538206</v>
      </c>
      <c r="H32" s="17">
        <f t="shared" si="7"/>
        <v>17.888587706996102</v>
      </c>
    </row>
    <row r="33" spans="1:8" s="27" customFormat="1" ht="19.5" customHeight="1">
      <c r="A33" s="24"/>
      <c r="B33" s="25">
        <f>SUM(B18:B32)</f>
        <v>232.60000000000002</v>
      </c>
      <c r="C33" s="25">
        <f t="shared" si="4"/>
        <v>91.10849980415196</v>
      </c>
      <c r="D33" s="25">
        <f>SUM(D18:D32)</f>
        <v>223.89</v>
      </c>
      <c r="E33" s="25">
        <f t="shared" si="5"/>
        <v>90.7870727058919</v>
      </c>
      <c r="F33" s="25">
        <f>SUM(F18:F32)</f>
        <v>219.79999999999998</v>
      </c>
      <c r="G33" s="25">
        <f>F33/$F$34*100</f>
        <v>86.93244739756368</v>
      </c>
      <c r="H33" s="26">
        <f t="shared" si="7"/>
        <v>89.60933996920251</v>
      </c>
    </row>
    <row r="34" spans="1:8" s="33" customFormat="1" ht="19.5" customHeight="1">
      <c r="A34" s="28" t="s">
        <v>4</v>
      </c>
      <c r="B34" s="29">
        <f>SUM(B7:B15,B18:B32)</f>
        <v>255.30000000000007</v>
      </c>
      <c r="C34" s="29">
        <f t="shared" si="4"/>
        <v>100</v>
      </c>
      <c r="D34" s="29">
        <f>SUM(D7:D15,D18:D32)</f>
        <v>246.60999999999996</v>
      </c>
      <c r="E34" s="29">
        <f t="shared" si="5"/>
        <v>100</v>
      </c>
      <c r="F34" s="29">
        <f>SUM(F7:F15,F18:F32)</f>
        <v>252.84</v>
      </c>
      <c r="G34" s="29">
        <f>F34/$F$34*100</f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K15" sqref="K15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216</v>
      </c>
      <c r="C4" s="88"/>
      <c r="D4" s="87" t="s">
        <v>217</v>
      </c>
      <c r="E4" s="88"/>
      <c r="F4" s="87" t="s">
        <v>218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219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4.71</v>
      </c>
      <c r="C7" s="16">
        <f aca="true" t="shared" si="0" ref="C7:C16">B7/$B$34*100</f>
        <v>1.83984375</v>
      </c>
      <c r="D7" s="16">
        <v>4.26</v>
      </c>
      <c r="E7" s="16">
        <f aca="true" t="shared" si="1" ref="E7:E16">D7/$D$34*100</f>
        <v>1.7191977077363894</v>
      </c>
      <c r="F7" s="16">
        <v>3.17</v>
      </c>
      <c r="G7" s="16">
        <f aca="true" t="shared" si="2" ref="G7:G16">F7/$F$34*100</f>
        <v>1.2724280496126519</v>
      </c>
      <c r="H7" s="17">
        <f aca="true" t="shared" si="3" ref="H7:H16">(C7+E7+G7)/3</f>
        <v>1.6104898357830137</v>
      </c>
    </row>
    <row r="8" spans="1:8" s="18" customFormat="1" ht="19.5" customHeight="1">
      <c r="A8" s="35" t="s">
        <v>6</v>
      </c>
      <c r="B8" s="19">
        <v>1.21</v>
      </c>
      <c r="C8" s="19">
        <f t="shared" si="0"/>
        <v>0.47265625</v>
      </c>
      <c r="D8" s="19">
        <v>3.4</v>
      </c>
      <c r="E8" s="19">
        <f t="shared" si="1"/>
        <v>1.372129625892893</v>
      </c>
      <c r="F8" s="19">
        <v>3.21</v>
      </c>
      <c r="G8" s="19">
        <f t="shared" si="2"/>
        <v>1.2884839240557138</v>
      </c>
      <c r="H8" s="20">
        <f t="shared" si="3"/>
        <v>1.0444232666495357</v>
      </c>
    </row>
    <row r="9" spans="1:8" s="18" customFormat="1" ht="19.5" customHeight="1">
      <c r="A9" s="34" t="s">
        <v>1</v>
      </c>
      <c r="B9" s="16">
        <v>0.25</v>
      </c>
      <c r="C9" s="16">
        <f t="shared" si="0"/>
        <v>0.09765625</v>
      </c>
      <c r="D9" s="16">
        <v>0.03</v>
      </c>
      <c r="E9" s="16">
        <f t="shared" si="1"/>
        <v>0.012107026110819645</v>
      </c>
      <c r="F9" s="16">
        <v>0.04</v>
      </c>
      <c r="G9" s="16">
        <f t="shared" si="2"/>
        <v>0.016055874443061852</v>
      </c>
      <c r="H9" s="17">
        <f t="shared" si="3"/>
        <v>0.041939716851293836</v>
      </c>
    </row>
    <row r="10" spans="1:8" s="18" customFormat="1" ht="19.5" customHeight="1">
      <c r="A10" s="35" t="s">
        <v>2</v>
      </c>
      <c r="B10" s="19">
        <v>13.89</v>
      </c>
      <c r="C10" s="19">
        <f t="shared" si="0"/>
        <v>5.42578125</v>
      </c>
      <c r="D10" s="19">
        <v>9.92</v>
      </c>
      <c r="E10" s="19">
        <f t="shared" si="1"/>
        <v>4.00338996731103</v>
      </c>
      <c r="F10" s="19">
        <v>8.33</v>
      </c>
      <c r="G10" s="19">
        <f t="shared" si="2"/>
        <v>3.343635852767631</v>
      </c>
      <c r="H10" s="20">
        <f t="shared" si="3"/>
        <v>4.257602356692887</v>
      </c>
    </row>
    <row r="11" spans="1:8" s="18" customFormat="1" ht="19.5" customHeight="1">
      <c r="A11" s="34" t="s">
        <v>9</v>
      </c>
      <c r="B11" s="16">
        <v>8.47</v>
      </c>
      <c r="C11" s="16">
        <f t="shared" si="0"/>
        <v>3.3085937500000004</v>
      </c>
      <c r="D11" s="16">
        <v>4.44</v>
      </c>
      <c r="E11" s="16">
        <f t="shared" si="1"/>
        <v>1.7918398644013074</v>
      </c>
      <c r="F11" s="16">
        <v>4.39</v>
      </c>
      <c r="G11" s="16">
        <f t="shared" si="2"/>
        <v>1.762132220126038</v>
      </c>
      <c r="H11" s="17">
        <f t="shared" si="3"/>
        <v>2.287521944842448</v>
      </c>
    </row>
    <row r="12" spans="1:8" s="18" customFormat="1" ht="19.5" customHeight="1">
      <c r="A12" s="35" t="s">
        <v>13</v>
      </c>
      <c r="B12" s="19">
        <v>8.9</v>
      </c>
      <c r="C12" s="19">
        <f t="shared" si="0"/>
        <v>3.4765625</v>
      </c>
      <c r="D12" s="19">
        <v>5.28</v>
      </c>
      <c r="E12" s="19">
        <f t="shared" si="1"/>
        <v>2.1308365955042574</v>
      </c>
      <c r="F12" s="19">
        <v>3.65</v>
      </c>
      <c r="G12" s="19">
        <f t="shared" si="2"/>
        <v>1.4650985429293941</v>
      </c>
      <c r="H12" s="20">
        <f t="shared" si="3"/>
        <v>2.3574992128112173</v>
      </c>
    </row>
    <row r="13" spans="1:8" s="18" customFormat="1" ht="19.5" customHeight="1">
      <c r="A13" s="34" t="s">
        <v>10</v>
      </c>
      <c r="B13" s="16">
        <v>1.95</v>
      </c>
      <c r="C13" s="16">
        <f t="shared" si="0"/>
        <v>0.76171875</v>
      </c>
      <c r="D13" s="16">
        <v>0.87</v>
      </c>
      <c r="E13" s="16">
        <f t="shared" si="1"/>
        <v>0.3511037572137697</v>
      </c>
      <c r="F13" s="16">
        <v>1.71</v>
      </c>
      <c r="G13" s="16">
        <f t="shared" si="2"/>
        <v>0.6863886324408942</v>
      </c>
      <c r="H13" s="17">
        <f t="shared" si="3"/>
        <v>0.5997370465515547</v>
      </c>
    </row>
    <row r="14" spans="1:8" s="18" customFormat="1" ht="19.5" customHeight="1">
      <c r="A14" s="35" t="s">
        <v>11</v>
      </c>
      <c r="B14" s="19">
        <v>2.25</v>
      </c>
      <c r="C14" s="19">
        <f t="shared" si="0"/>
        <v>0.87890625</v>
      </c>
      <c r="D14" s="19">
        <v>4.05</v>
      </c>
      <c r="E14" s="19">
        <f t="shared" si="1"/>
        <v>1.6344485249606517</v>
      </c>
      <c r="F14" s="19">
        <v>2.95</v>
      </c>
      <c r="G14" s="19">
        <f t="shared" si="2"/>
        <v>1.1841207401758118</v>
      </c>
      <c r="H14" s="20">
        <f t="shared" si="3"/>
        <v>1.2324918383788213</v>
      </c>
    </row>
    <row r="15" spans="1:8" s="18" customFormat="1" ht="19.5" customHeight="1">
      <c r="A15" s="34" t="s">
        <v>12</v>
      </c>
      <c r="B15" s="16">
        <v>1.42</v>
      </c>
      <c r="C15" s="16">
        <f t="shared" si="0"/>
        <v>0.5546875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0.18489583333333334</v>
      </c>
    </row>
    <row r="16" spans="1:8" s="18" customFormat="1" ht="19.5" customHeight="1">
      <c r="A16" s="23"/>
      <c r="B16" s="21">
        <f>SUM(B7:B15)</f>
        <v>43.050000000000004</v>
      </c>
      <c r="C16" s="21">
        <f t="shared" si="0"/>
        <v>16.81640625</v>
      </c>
      <c r="D16" s="21">
        <f>SUM(D7:D15)</f>
        <v>32.25</v>
      </c>
      <c r="E16" s="21">
        <f t="shared" si="1"/>
        <v>13.015053069131119</v>
      </c>
      <c r="F16" s="21">
        <f>SUM(F7:F15)</f>
        <v>27.45</v>
      </c>
      <c r="G16" s="21">
        <f t="shared" si="2"/>
        <v>11.018343836551196</v>
      </c>
      <c r="H16" s="22">
        <f t="shared" si="3"/>
        <v>13.616601051894106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69.51</v>
      </c>
      <c r="C18" s="16">
        <f aca="true" t="shared" si="4" ref="C18:C34">B18/$B$34*100</f>
        <v>27.152343750000004</v>
      </c>
      <c r="D18" s="16">
        <v>63.81</v>
      </c>
      <c r="E18" s="16">
        <f aca="true" t="shared" si="5" ref="E18:E34">D18/$D$34*100</f>
        <v>25.751644537713386</v>
      </c>
      <c r="F18" s="16">
        <v>41.47</v>
      </c>
      <c r="G18" s="16">
        <f aca="true" t="shared" si="6" ref="G18:G28">F18/$F$34*100</f>
        <v>16.645927828844375</v>
      </c>
      <c r="H18" s="17">
        <f aca="true" t="shared" si="7" ref="H18:H34">(C18+E18+G18)/3</f>
        <v>23.183305372185924</v>
      </c>
    </row>
    <row r="19" spans="1:8" s="18" customFormat="1" ht="19.5" customHeight="1">
      <c r="A19" s="35" t="s">
        <v>15</v>
      </c>
      <c r="B19" s="19">
        <v>13.85</v>
      </c>
      <c r="C19" s="19">
        <f t="shared" si="4"/>
        <v>5.41015625</v>
      </c>
      <c r="D19" s="19">
        <v>24.39</v>
      </c>
      <c r="E19" s="19">
        <f t="shared" si="5"/>
        <v>9.843012228096372</v>
      </c>
      <c r="F19" s="19">
        <v>98.14</v>
      </c>
      <c r="G19" s="19">
        <f t="shared" si="6"/>
        <v>39.393087946052255</v>
      </c>
      <c r="H19" s="20">
        <f t="shared" si="7"/>
        <v>18.21541880804954</v>
      </c>
    </row>
    <row r="20" spans="1:8" s="18" customFormat="1" ht="19.5" customHeight="1">
      <c r="A20" s="34" t="s">
        <v>16</v>
      </c>
      <c r="B20" s="16">
        <v>20.08</v>
      </c>
      <c r="C20" s="16">
        <f t="shared" si="4"/>
        <v>7.843749999999999</v>
      </c>
      <c r="D20" s="16">
        <v>27.54</v>
      </c>
      <c r="E20" s="16">
        <f t="shared" si="5"/>
        <v>11.114249969732432</v>
      </c>
      <c r="F20" s="16">
        <v>7.83</v>
      </c>
      <c r="G20" s="16">
        <f t="shared" si="6"/>
        <v>3.142937422229358</v>
      </c>
      <c r="H20" s="17">
        <f t="shared" si="7"/>
        <v>7.36697913065393</v>
      </c>
    </row>
    <row r="21" spans="1:8" s="18" customFormat="1" ht="19.5" customHeight="1">
      <c r="A21" s="35" t="s">
        <v>17</v>
      </c>
      <c r="B21" s="19">
        <v>21.39</v>
      </c>
      <c r="C21" s="19">
        <f t="shared" si="4"/>
        <v>8.35546875</v>
      </c>
      <c r="D21" s="19">
        <v>28.7</v>
      </c>
      <c r="E21" s="19">
        <f t="shared" si="5"/>
        <v>11.582388312684126</v>
      </c>
      <c r="F21" s="19">
        <v>6.56</v>
      </c>
      <c r="G21" s="19">
        <f t="shared" si="6"/>
        <v>2.633163408662144</v>
      </c>
      <c r="H21" s="20">
        <f t="shared" si="7"/>
        <v>7.523673490448755</v>
      </c>
    </row>
    <row r="22" spans="1:8" s="18" customFormat="1" ht="19.5" customHeight="1">
      <c r="A22" s="34" t="s">
        <v>18</v>
      </c>
      <c r="B22" s="16">
        <v>3.31</v>
      </c>
      <c r="C22" s="16">
        <f t="shared" si="4"/>
        <v>1.29296875</v>
      </c>
      <c r="D22" s="16">
        <v>0.34</v>
      </c>
      <c r="E22" s="16">
        <f t="shared" si="5"/>
        <v>0.13721296258928933</v>
      </c>
      <c r="F22" s="16">
        <v>6.43</v>
      </c>
      <c r="G22" s="16">
        <f t="shared" si="6"/>
        <v>2.580981816722193</v>
      </c>
      <c r="H22" s="17">
        <f t="shared" si="7"/>
        <v>1.3370545097704942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0.64</v>
      </c>
      <c r="G23" s="19">
        <f t="shared" si="6"/>
        <v>0.25689399108898964</v>
      </c>
      <c r="H23" s="20">
        <f t="shared" si="7"/>
        <v>0.08563133036299654</v>
      </c>
    </row>
    <row r="24" spans="1:8" s="18" customFormat="1" ht="19.5" customHeight="1">
      <c r="A24" s="34" t="s">
        <v>19</v>
      </c>
      <c r="B24" s="16">
        <v>16.1</v>
      </c>
      <c r="C24" s="16">
        <f t="shared" si="4"/>
        <v>6.289062500000001</v>
      </c>
      <c r="D24" s="16">
        <v>11.03</v>
      </c>
      <c r="E24" s="16">
        <f t="shared" si="5"/>
        <v>4.451349933411356</v>
      </c>
      <c r="F24" s="16">
        <v>6.41</v>
      </c>
      <c r="G24" s="16">
        <f t="shared" si="6"/>
        <v>2.572953879500662</v>
      </c>
      <c r="H24" s="17">
        <f t="shared" si="7"/>
        <v>4.437788770970673</v>
      </c>
    </row>
    <row r="25" spans="1:8" s="18" customFormat="1" ht="19.5" customHeight="1">
      <c r="A25" s="35" t="s">
        <v>26</v>
      </c>
      <c r="B25" s="19">
        <v>14.19</v>
      </c>
      <c r="C25" s="19">
        <f t="shared" si="4"/>
        <v>5.54296875</v>
      </c>
      <c r="D25" s="19">
        <v>5.52</v>
      </c>
      <c r="E25" s="19">
        <f t="shared" si="5"/>
        <v>2.2276928043908146</v>
      </c>
      <c r="F25" s="19">
        <v>11.44</v>
      </c>
      <c r="G25" s="19">
        <f t="shared" si="6"/>
        <v>4.5919800907156905</v>
      </c>
      <c r="H25" s="20">
        <f t="shared" si="7"/>
        <v>4.120880548368835</v>
      </c>
    </row>
    <row r="26" spans="1:8" s="18" customFormat="1" ht="19.5" customHeight="1">
      <c r="A26" s="34" t="s">
        <v>20</v>
      </c>
      <c r="B26" s="16">
        <v>5.23</v>
      </c>
      <c r="C26" s="16">
        <f t="shared" si="4"/>
        <v>2.04296875</v>
      </c>
      <c r="D26" s="16">
        <v>3.95</v>
      </c>
      <c r="E26" s="16">
        <f t="shared" si="5"/>
        <v>1.59409177125792</v>
      </c>
      <c r="F26" s="16">
        <v>1.86</v>
      </c>
      <c r="G26" s="16">
        <f t="shared" si="6"/>
        <v>0.7465981616023762</v>
      </c>
      <c r="H26" s="17">
        <f t="shared" si="7"/>
        <v>1.461219560953432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0</v>
      </c>
      <c r="E27" s="19">
        <f t="shared" si="5"/>
        <v>0</v>
      </c>
      <c r="F27" s="19">
        <v>1.38</v>
      </c>
      <c r="G27" s="19">
        <f t="shared" si="6"/>
        <v>0.5539276682856339</v>
      </c>
      <c r="H27" s="20">
        <f t="shared" si="7"/>
        <v>0.1846425560952113</v>
      </c>
    </row>
    <row r="28" spans="1:8" s="18" customFormat="1" ht="19.5" customHeight="1">
      <c r="A28" s="34" t="s">
        <v>21</v>
      </c>
      <c r="B28" s="16">
        <v>0</v>
      </c>
      <c r="C28" s="16">
        <f t="shared" si="4"/>
        <v>0</v>
      </c>
      <c r="D28" s="16">
        <v>0</v>
      </c>
      <c r="E28" s="16">
        <f t="shared" si="5"/>
        <v>0</v>
      </c>
      <c r="F28" s="16">
        <v>0</v>
      </c>
      <c r="G28" s="16">
        <f t="shared" si="6"/>
        <v>0</v>
      </c>
      <c r="H28" s="17">
        <f t="shared" si="7"/>
        <v>0</v>
      </c>
    </row>
    <row r="29" spans="1:8" s="18" customFormat="1" ht="19.5" customHeight="1">
      <c r="A29" s="35" t="s">
        <v>22</v>
      </c>
      <c r="B29" s="19">
        <v>0.9</v>
      </c>
      <c r="C29" s="19">
        <f t="shared" si="4"/>
        <v>0.3515625</v>
      </c>
      <c r="D29" s="19">
        <v>1.11</v>
      </c>
      <c r="E29" s="19">
        <f t="shared" si="5"/>
        <v>0.44795996610032685</v>
      </c>
      <c r="F29" s="19">
        <v>3.52</v>
      </c>
      <c r="G29" s="19">
        <v>0.38</v>
      </c>
      <c r="H29" s="20">
        <f t="shared" si="7"/>
        <v>0.3931741553667756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>F30/$F$34*100</f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0</v>
      </c>
      <c r="C31" s="19">
        <f t="shared" si="4"/>
        <v>0</v>
      </c>
      <c r="D31" s="19">
        <v>1.44</v>
      </c>
      <c r="E31" s="19">
        <f t="shared" si="5"/>
        <v>0.5811372533193429</v>
      </c>
      <c r="F31" s="19">
        <v>1.76</v>
      </c>
      <c r="G31" s="19">
        <f>F31/$F$34*100</f>
        <v>0.7064584754947215</v>
      </c>
      <c r="H31" s="20">
        <f t="shared" si="7"/>
        <v>0.42919857627135477</v>
      </c>
    </row>
    <row r="32" spans="1:8" s="18" customFormat="1" ht="19.5" customHeight="1">
      <c r="A32" s="34" t="s">
        <v>25</v>
      </c>
      <c r="B32" s="16">
        <v>48.39</v>
      </c>
      <c r="C32" s="16">
        <f t="shared" si="4"/>
        <v>18.90234375</v>
      </c>
      <c r="D32" s="16">
        <v>47.71</v>
      </c>
      <c r="E32" s="16">
        <f t="shared" si="5"/>
        <v>19.254207191573506</v>
      </c>
      <c r="F32" s="16">
        <v>34.24</v>
      </c>
      <c r="G32" s="16">
        <f>F32/$F$34*100</f>
        <v>13.743828523260948</v>
      </c>
      <c r="H32" s="17">
        <f t="shared" si="7"/>
        <v>17.300126488278153</v>
      </c>
    </row>
    <row r="33" spans="1:8" s="27" customFormat="1" ht="19.5" customHeight="1">
      <c r="A33" s="24"/>
      <c r="B33" s="25">
        <f>SUM(B18:B32)</f>
        <v>212.95</v>
      </c>
      <c r="C33" s="25">
        <f t="shared" si="4"/>
        <v>83.18359375</v>
      </c>
      <c r="D33" s="25">
        <f>SUM(D18:D32)</f>
        <v>215.54000000000002</v>
      </c>
      <c r="E33" s="25">
        <f t="shared" si="5"/>
        <v>86.98494693086887</v>
      </c>
      <c r="F33" s="25">
        <f>SUM(F18:F32)</f>
        <v>221.68000000000004</v>
      </c>
      <c r="G33" s="25">
        <f>F33/$F$34*100</f>
        <v>88.9816561634488</v>
      </c>
      <c r="H33" s="26">
        <f t="shared" si="7"/>
        <v>86.38339894810589</v>
      </c>
    </row>
    <row r="34" spans="1:8" s="33" customFormat="1" ht="19.5" customHeight="1">
      <c r="A34" s="28" t="s">
        <v>4</v>
      </c>
      <c r="B34" s="29">
        <f>SUM(B7:B15,B18:B32)</f>
        <v>256</v>
      </c>
      <c r="C34" s="29">
        <f t="shared" si="4"/>
        <v>100</v>
      </c>
      <c r="D34" s="29">
        <f>SUM(D7:D15,D18:D32)</f>
        <v>247.79000000000002</v>
      </c>
      <c r="E34" s="29">
        <f t="shared" si="5"/>
        <v>100</v>
      </c>
      <c r="F34" s="29">
        <f>SUM(F7:F15,F18:F32)</f>
        <v>249.13000000000002</v>
      </c>
      <c r="G34" s="29">
        <f>F34/$F$34*100</f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I26" sqref="I26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223</v>
      </c>
      <c r="C4" s="88"/>
      <c r="D4" s="87" t="s">
        <v>222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221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3.47</v>
      </c>
      <c r="C7" s="16">
        <f aca="true" t="shared" si="0" ref="C7:C16">B7/$B$34*100</f>
        <v>1.3886109888350877</v>
      </c>
      <c r="D7" s="16">
        <v>3.19</v>
      </c>
      <c r="E7" s="16">
        <f aca="true" t="shared" si="1" ref="E7:E16">D7/$D$34*100</f>
        <v>1.264568302544993</v>
      </c>
      <c r="F7" s="17">
        <f aca="true" t="shared" si="2" ref="F7:F16">(C7+E7)/2</f>
        <v>1.3265896456900403</v>
      </c>
    </row>
    <row r="8" spans="1:6" s="18" customFormat="1" ht="19.5" customHeight="1">
      <c r="A8" s="35" t="s">
        <v>6</v>
      </c>
      <c r="B8" s="19">
        <v>3.23</v>
      </c>
      <c r="C8" s="19">
        <f t="shared" si="0"/>
        <v>1.2925687302413063</v>
      </c>
      <c r="D8" s="19">
        <v>2.49</v>
      </c>
      <c r="E8" s="19">
        <f t="shared" si="1"/>
        <v>0.9870768254975024</v>
      </c>
      <c r="F8" s="20">
        <f t="shared" si="2"/>
        <v>1.1398227778694043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0.48</v>
      </c>
      <c r="E9" s="16">
        <f t="shared" si="1"/>
        <v>0.19027986997542215</v>
      </c>
      <c r="F9" s="17">
        <f t="shared" si="2"/>
        <v>0.09513993498771108</v>
      </c>
    </row>
    <row r="10" spans="1:6" s="18" customFormat="1" ht="19.5" customHeight="1">
      <c r="A10" s="35" t="s">
        <v>2</v>
      </c>
      <c r="B10" s="19">
        <v>15.97</v>
      </c>
      <c r="C10" s="19">
        <f t="shared" si="0"/>
        <v>6.390811957261196</v>
      </c>
      <c r="D10" s="19">
        <v>9.11</v>
      </c>
      <c r="E10" s="19">
        <f t="shared" si="1"/>
        <v>3.6113533655751993</v>
      </c>
      <c r="F10" s="20">
        <f t="shared" si="2"/>
        <v>5.001082661418198</v>
      </c>
    </row>
    <row r="11" spans="1:6" s="18" customFormat="1" ht="19.5" customHeight="1">
      <c r="A11" s="34" t="s">
        <v>9</v>
      </c>
      <c r="B11" s="16">
        <v>6.25</v>
      </c>
      <c r="C11" s="16">
        <f t="shared" si="0"/>
        <v>2.5011004842130538</v>
      </c>
      <c r="D11" s="16">
        <v>5.95</v>
      </c>
      <c r="E11" s="16">
        <f t="shared" si="1"/>
        <v>2.3586775549036707</v>
      </c>
      <c r="F11" s="17">
        <f t="shared" si="2"/>
        <v>2.4298890195583622</v>
      </c>
    </row>
    <row r="12" spans="1:6" s="18" customFormat="1" ht="19.5" customHeight="1">
      <c r="A12" s="35" t="s">
        <v>13</v>
      </c>
      <c r="B12" s="19">
        <v>6.16</v>
      </c>
      <c r="C12" s="19">
        <f t="shared" si="0"/>
        <v>2.465084637240386</v>
      </c>
      <c r="D12" s="19">
        <v>5.62</v>
      </c>
      <c r="E12" s="19">
        <f t="shared" si="1"/>
        <v>2.2278601442955677</v>
      </c>
      <c r="F12" s="20">
        <f t="shared" si="2"/>
        <v>2.3464723907679765</v>
      </c>
    </row>
    <row r="13" spans="1:6" s="18" customFormat="1" ht="19.5" customHeight="1">
      <c r="A13" s="34" t="s">
        <v>10</v>
      </c>
      <c r="B13" s="16">
        <v>0.63</v>
      </c>
      <c r="C13" s="16">
        <f t="shared" si="0"/>
        <v>0.2521109288086758</v>
      </c>
      <c r="D13" s="16">
        <v>1.46</v>
      </c>
      <c r="E13" s="16">
        <f t="shared" si="1"/>
        <v>0.5787679378419089</v>
      </c>
      <c r="F13" s="17">
        <f t="shared" si="2"/>
        <v>0.4154394333252924</v>
      </c>
    </row>
    <row r="14" spans="1:6" s="18" customFormat="1" ht="19.5" customHeight="1">
      <c r="A14" s="35" t="s">
        <v>11</v>
      </c>
      <c r="B14" s="19">
        <v>1.87</v>
      </c>
      <c r="C14" s="19">
        <f t="shared" si="0"/>
        <v>0.7483292648765458</v>
      </c>
      <c r="D14" s="19">
        <v>2.32</v>
      </c>
      <c r="E14" s="19">
        <f t="shared" si="1"/>
        <v>0.9196860382145403</v>
      </c>
      <c r="F14" s="20">
        <f t="shared" si="2"/>
        <v>0.834007651545543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0.35</v>
      </c>
      <c r="E15" s="16">
        <f t="shared" si="1"/>
        <v>0.1387457385237453</v>
      </c>
      <c r="F15" s="17">
        <f t="shared" si="2"/>
        <v>0.06937286926187265</v>
      </c>
    </row>
    <row r="16" spans="1:6" s="18" customFormat="1" ht="19.5" customHeight="1">
      <c r="A16" s="23"/>
      <c r="B16" s="21">
        <f>SUM(B7:B15)</f>
        <v>37.58</v>
      </c>
      <c r="C16" s="21">
        <f t="shared" si="0"/>
        <v>15.03861699147625</v>
      </c>
      <c r="D16" s="21">
        <f>SUM(D7:D15)</f>
        <v>30.970000000000002</v>
      </c>
      <c r="E16" s="21">
        <f t="shared" si="1"/>
        <v>12.27701577737255</v>
      </c>
      <c r="F16" s="22">
        <f t="shared" si="2"/>
        <v>13.6578163844244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40.65</v>
      </c>
      <c r="C18" s="16">
        <f aca="true" t="shared" si="3" ref="C18:C34">B18/$B$34*100</f>
        <v>16.267157549321702</v>
      </c>
      <c r="D18" s="16">
        <v>61.01</v>
      </c>
      <c r="E18" s="16">
        <f aca="true" t="shared" si="4" ref="E18:E34">D18/$D$34*100</f>
        <v>24.18536430666772</v>
      </c>
      <c r="F18" s="17">
        <f aca="true" t="shared" si="5" ref="F18:F34">(C18+E18)/2</f>
        <v>20.22626092799471</v>
      </c>
    </row>
    <row r="19" spans="1:6" s="18" customFormat="1" ht="19.5" customHeight="1">
      <c r="A19" s="35" t="s">
        <v>15</v>
      </c>
      <c r="B19" s="19">
        <v>5.05</v>
      </c>
      <c r="C19" s="19">
        <f t="shared" si="3"/>
        <v>2.0208891912441476</v>
      </c>
      <c r="D19" s="19">
        <v>19.7</v>
      </c>
      <c r="E19" s="19">
        <f t="shared" si="4"/>
        <v>7.80940299690795</v>
      </c>
      <c r="F19" s="20">
        <f t="shared" si="5"/>
        <v>4.915146094076049</v>
      </c>
    </row>
    <row r="20" spans="1:6" s="18" customFormat="1" ht="19.5" customHeight="1">
      <c r="A20" s="34" t="s">
        <v>16</v>
      </c>
      <c r="B20" s="16">
        <v>11.84</v>
      </c>
      <c r="C20" s="16">
        <f t="shared" si="3"/>
        <v>4.738084757293209</v>
      </c>
      <c r="D20" s="16">
        <v>15.46</v>
      </c>
      <c r="E20" s="16">
        <f t="shared" si="4"/>
        <v>6.128597478791722</v>
      </c>
      <c r="F20" s="17">
        <f t="shared" si="5"/>
        <v>5.433341118042465</v>
      </c>
    </row>
    <row r="21" spans="1:6" s="18" customFormat="1" ht="19.5" customHeight="1">
      <c r="A21" s="35" t="s">
        <v>17</v>
      </c>
      <c r="B21" s="19">
        <v>50.15</v>
      </c>
      <c r="C21" s="19">
        <f t="shared" si="3"/>
        <v>20.068830285325546</v>
      </c>
      <c r="D21" s="19">
        <v>13.89</v>
      </c>
      <c r="E21" s="19">
        <f t="shared" si="4"/>
        <v>5.506223737413778</v>
      </c>
      <c r="F21" s="20">
        <f t="shared" si="5"/>
        <v>12.787527011369662</v>
      </c>
    </row>
    <row r="22" spans="1:6" s="18" customFormat="1" ht="19.5" customHeight="1">
      <c r="A22" s="34" t="s">
        <v>18</v>
      </c>
      <c r="B22" s="16">
        <v>12.56</v>
      </c>
      <c r="C22" s="16">
        <f t="shared" si="3"/>
        <v>5.026211533074553</v>
      </c>
      <c r="D22" s="16">
        <v>0.85</v>
      </c>
      <c r="E22" s="16">
        <f t="shared" si="4"/>
        <v>0.33695393641481003</v>
      </c>
      <c r="F22" s="17">
        <f t="shared" si="5"/>
        <v>2.6815827347446817</v>
      </c>
    </row>
    <row r="23" spans="1:6" s="18" customFormat="1" ht="19.5" customHeight="1">
      <c r="A23" s="35" t="s">
        <v>43</v>
      </c>
      <c r="B23" s="19">
        <v>0.42</v>
      </c>
      <c r="C23" s="19">
        <f t="shared" si="3"/>
        <v>0.16807395253911722</v>
      </c>
      <c r="D23" s="19">
        <v>0</v>
      </c>
      <c r="E23" s="19">
        <f t="shared" si="4"/>
        <v>0</v>
      </c>
      <c r="F23" s="20">
        <f t="shared" si="5"/>
        <v>0.08403697626955861</v>
      </c>
    </row>
    <row r="24" spans="1:6" s="18" customFormat="1" ht="19.5" customHeight="1">
      <c r="A24" s="34" t="s">
        <v>19</v>
      </c>
      <c r="B24" s="16">
        <v>12.62</v>
      </c>
      <c r="C24" s="16">
        <f t="shared" si="3"/>
        <v>5.0502220977229975</v>
      </c>
      <c r="D24" s="16">
        <v>23.07</v>
      </c>
      <c r="E24" s="16">
        <f t="shared" si="4"/>
        <v>9.145326250693728</v>
      </c>
      <c r="F24" s="17">
        <f t="shared" si="5"/>
        <v>7.097774174208363</v>
      </c>
    </row>
    <row r="25" spans="1:6" s="18" customFormat="1" ht="19.5" customHeight="1">
      <c r="A25" s="35" t="s">
        <v>26</v>
      </c>
      <c r="B25" s="19">
        <v>8.54</v>
      </c>
      <c r="C25" s="19">
        <f t="shared" si="3"/>
        <v>3.4175037016287164</v>
      </c>
      <c r="D25" s="19">
        <v>11.09</v>
      </c>
      <c r="E25" s="19">
        <f t="shared" si="4"/>
        <v>4.396257829223816</v>
      </c>
      <c r="F25" s="20">
        <f t="shared" si="5"/>
        <v>3.9068807654262665</v>
      </c>
    </row>
    <row r="26" spans="1:6" s="18" customFormat="1" ht="19.5" customHeight="1">
      <c r="A26" s="34" t="s">
        <v>20</v>
      </c>
      <c r="B26" s="16">
        <v>1.66</v>
      </c>
      <c r="C26" s="16">
        <f t="shared" si="3"/>
        <v>0.6642922886069871</v>
      </c>
      <c r="D26" s="16">
        <v>2.72</v>
      </c>
      <c r="E26" s="16">
        <f t="shared" si="4"/>
        <v>1.0782525965273924</v>
      </c>
      <c r="F26" s="17">
        <f t="shared" si="5"/>
        <v>0.8712724425671897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1.96</v>
      </c>
      <c r="E28" s="16">
        <f t="shared" si="4"/>
        <v>0.7769761357329737</v>
      </c>
      <c r="F28" s="17">
        <f t="shared" si="5"/>
        <v>0.3884880678664869</v>
      </c>
    </row>
    <row r="29" spans="1:6" s="18" customFormat="1" ht="19.5" customHeight="1">
      <c r="A29" s="35" t="s">
        <v>22</v>
      </c>
      <c r="B29" s="19">
        <v>9.58</v>
      </c>
      <c r="C29" s="19">
        <f t="shared" si="3"/>
        <v>3.833686822201769</v>
      </c>
      <c r="D29" s="19">
        <v>0.65</v>
      </c>
      <c r="E29" s="19">
        <f t="shared" si="4"/>
        <v>0.2576706572583842</v>
      </c>
      <c r="F29" s="20">
        <f t="shared" si="5"/>
        <v>2.0456787397300764</v>
      </c>
    </row>
    <row r="30" spans="1:6" s="18" customFormat="1" ht="19.5" customHeight="1">
      <c r="A30" s="34" t="s">
        <v>23</v>
      </c>
      <c r="B30" s="16">
        <v>0.33</v>
      </c>
      <c r="C30" s="16">
        <f t="shared" si="3"/>
        <v>0.13205810556644926</v>
      </c>
      <c r="D30" s="16">
        <v>0.52</v>
      </c>
      <c r="E30" s="16">
        <f t="shared" si="4"/>
        <v>0.20613652580670733</v>
      </c>
      <c r="F30" s="17">
        <f t="shared" si="5"/>
        <v>0.1690973156865783</v>
      </c>
    </row>
    <row r="31" spans="1:6" s="18" customFormat="1" ht="19.5" customHeight="1">
      <c r="A31" s="35" t="s">
        <v>24</v>
      </c>
      <c r="B31" s="19">
        <v>10.76</v>
      </c>
      <c r="C31" s="19">
        <f t="shared" si="3"/>
        <v>4.305894593621193</v>
      </c>
      <c r="D31" s="19">
        <v>5.86</v>
      </c>
      <c r="E31" s="19">
        <f t="shared" si="4"/>
        <v>2.323000079283279</v>
      </c>
      <c r="F31" s="20">
        <f t="shared" si="5"/>
        <v>3.314447336452236</v>
      </c>
    </row>
    <row r="32" spans="1:6" s="18" customFormat="1" ht="19.5" customHeight="1">
      <c r="A32" s="34" t="s">
        <v>25</v>
      </c>
      <c r="B32" s="16">
        <v>48.15</v>
      </c>
      <c r="C32" s="16">
        <f t="shared" si="3"/>
        <v>19.268478130377368</v>
      </c>
      <c r="D32" s="16">
        <v>64.51</v>
      </c>
      <c r="E32" s="16">
        <f t="shared" si="4"/>
        <v>25.572821691905173</v>
      </c>
      <c r="F32" s="17">
        <f t="shared" si="5"/>
        <v>22.42064991114127</v>
      </c>
    </row>
    <row r="33" spans="1:6" s="27" customFormat="1" ht="19.5" customHeight="1">
      <c r="A33" s="24"/>
      <c r="B33" s="25">
        <f>SUM(B18:B32)</f>
        <v>212.31</v>
      </c>
      <c r="C33" s="25">
        <f t="shared" si="3"/>
        <v>84.96138300852377</v>
      </c>
      <c r="D33" s="25">
        <f>SUM(D18:D32)</f>
        <v>221.29000000000002</v>
      </c>
      <c r="E33" s="25">
        <f t="shared" si="4"/>
        <v>87.72298422262745</v>
      </c>
      <c r="F33" s="26">
        <f t="shared" si="5"/>
        <v>86.3421836155756</v>
      </c>
    </row>
    <row r="34" spans="1:6" s="33" customFormat="1" ht="19.5" customHeight="1">
      <c r="A34" s="28" t="s">
        <v>4</v>
      </c>
      <c r="B34" s="29">
        <f>SUM(B7:B15,B18:B32)</f>
        <v>249.89</v>
      </c>
      <c r="C34" s="29">
        <f t="shared" si="3"/>
        <v>100</v>
      </c>
      <c r="D34" s="29">
        <f>SUM(D7:D15,D18:D32)</f>
        <v>252.26000000000005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J32" sqref="J32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249</v>
      </c>
      <c r="C4" s="88"/>
      <c r="D4" s="87" t="s">
        <v>250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251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5.08</v>
      </c>
      <c r="C7" s="16">
        <f aca="true" t="shared" si="0" ref="C7:C16">B7/$B$34*100</f>
        <v>2.0520277912425273</v>
      </c>
      <c r="D7" s="16">
        <v>4.29</v>
      </c>
      <c r="E7" s="16">
        <f aca="true" t="shared" si="1" ref="E7:E16">D7/$D$34*100</f>
        <v>1.6756503398172018</v>
      </c>
      <c r="F7" s="17">
        <f aca="true" t="shared" si="2" ref="F7:F16">(C7+E7)/2</f>
        <v>1.8638390655298647</v>
      </c>
    </row>
    <row r="8" spans="1:6" s="18" customFormat="1" ht="19.5" customHeight="1">
      <c r="A8" s="35" t="s">
        <v>6</v>
      </c>
      <c r="B8" s="19">
        <v>2.61</v>
      </c>
      <c r="C8" s="19">
        <f t="shared" si="0"/>
        <v>1.054289869122637</v>
      </c>
      <c r="D8" s="19">
        <v>1.81</v>
      </c>
      <c r="E8" s="19">
        <f t="shared" si="1"/>
        <v>0.7069760174986329</v>
      </c>
      <c r="F8" s="20">
        <f t="shared" si="2"/>
        <v>0.880632943310635</v>
      </c>
    </row>
    <row r="9" spans="1:6" s="18" customFormat="1" ht="19.5" customHeight="1">
      <c r="A9" s="34" t="s">
        <v>1</v>
      </c>
      <c r="B9" s="16">
        <v>0.17</v>
      </c>
      <c r="C9" s="16">
        <f t="shared" si="0"/>
        <v>0.06867022136047828</v>
      </c>
      <c r="D9" s="16">
        <v>0.22</v>
      </c>
      <c r="E9" s="16">
        <f t="shared" si="1"/>
        <v>0.0859307866572924</v>
      </c>
      <c r="F9" s="17">
        <f t="shared" si="2"/>
        <v>0.07730050400888533</v>
      </c>
    </row>
    <row r="10" spans="1:6" s="18" customFormat="1" ht="19.5" customHeight="1">
      <c r="A10" s="35" t="s">
        <v>2</v>
      </c>
      <c r="B10" s="19">
        <v>12.7</v>
      </c>
      <c r="C10" s="19">
        <f t="shared" si="0"/>
        <v>5.130069478106318</v>
      </c>
      <c r="D10" s="19">
        <v>16.19</v>
      </c>
      <c r="E10" s="19">
        <f t="shared" si="1"/>
        <v>6.32372470900711</v>
      </c>
      <c r="F10" s="20">
        <f t="shared" si="2"/>
        <v>5.726897093556714</v>
      </c>
    </row>
    <row r="11" spans="1:6" s="18" customFormat="1" ht="19.5" customHeight="1">
      <c r="A11" s="34" t="s">
        <v>9</v>
      </c>
      <c r="B11" s="16">
        <v>7.21</v>
      </c>
      <c r="C11" s="16">
        <f t="shared" si="0"/>
        <v>2.912425270641461</v>
      </c>
      <c r="D11" s="16">
        <v>7.93</v>
      </c>
      <c r="E11" s="16">
        <f t="shared" si="1"/>
        <v>3.0974142645105855</v>
      </c>
      <c r="F11" s="17">
        <f t="shared" si="2"/>
        <v>3.0049197675760233</v>
      </c>
    </row>
    <row r="12" spans="1:6" s="18" customFormat="1" ht="19.5" customHeight="1">
      <c r="A12" s="35" t="s">
        <v>13</v>
      </c>
      <c r="B12" s="19">
        <v>6.21</v>
      </c>
      <c r="C12" s="19">
        <f t="shared" si="0"/>
        <v>2.5084827920504122</v>
      </c>
      <c r="D12" s="19">
        <v>4.89</v>
      </c>
      <c r="E12" s="19">
        <f t="shared" si="1"/>
        <v>1.9100070307007264</v>
      </c>
      <c r="F12" s="20">
        <f t="shared" si="2"/>
        <v>2.209244911375569</v>
      </c>
    </row>
    <row r="13" spans="1:6" s="18" customFormat="1" ht="19.5" customHeight="1">
      <c r="A13" s="34" t="s">
        <v>10</v>
      </c>
      <c r="B13" s="16">
        <v>1.88</v>
      </c>
      <c r="C13" s="16">
        <f t="shared" si="0"/>
        <v>0.7594118597511715</v>
      </c>
      <c r="D13" s="16">
        <v>1.25</v>
      </c>
      <c r="E13" s="16">
        <f t="shared" si="1"/>
        <v>0.4882431060073432</v>
      </c>
      <c r="F13" s="17">
        <f t="shared" si="2"/>
        <v>0.6238274828792574</v>
      </c>
    </row>
    <row r="14" spans="1:6" s="18" customFormat="1" ht="19.5" customHeight="1">
      <c r="A14" s="35" t="s">
        <v>11</v>
      </c>
      <c r="B14" s="19">
        <v>2.87</v>
      </c>
      <c r="C14" s="19">
        <f t="shared" si="0"/>
        <v>1.1593149135563097</v>
      </c>
      <c r="D14" s="19">
        <v>2.77</v>
      </c>
      <c r="E14" s="19">
        <f t="shared" si="1"/>
        <v>1.0819467229122726</v>
      </c>
      <c r="F14" s="20">
        <f t="shared" si="2"/>
        <v>1.1206308182342912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38.73</v>
      </c>
      <c r="C16" s="21">
        <f t="shared" si="0"/>
        <v>15.644692195831315</v>
      </c>
      <c r="D16" s="21">
        <f>SUM(D7:D15)</f>
        <v>39.35</v>
      </c>
      <c r="E16" s="21">
        <f t="shared" si="1"/>
        <v>15.369892977111165</v>
      </c>
      <c r="F16" s="22">
        <f t="shared" si="2"/>
        <v>15.507292586471241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66.5</v>
      </c>
      <c r="C18" s="16">
        <f aca="true" t="shared" si="3" ref="C18:C34">B18/$B$34*100</f>
        <v>26.862174826304734</v>
      </c>
      <c r="D18" s="16">
        <v>67.88</v>
      </c>
      <c r="E18" s="16">
        <f aca="true" t="shared" si="4" ref="E18:E34">D18/$D$34*100</f>
        <v>26.513553628622766</v>
      </c>
      <c r="F18" s="17">
        <f aca="true" t="shared" si="5" ref="F18:F34">(C18+E18)/2</f>
        <v>26.68786422746375</v>
      </c>
    </row>
    <row r="19" spans="1:6" s="18" customFormat="1" ht="19.5" customHeight="1">
      <c r="A19" s="35" t="s">
        <v>15</v>
      </c>
      <c r="B19" s="19">
        <v>9.67</v>
      </c>
      <c r="C19" s="19">
        <f t="shared" si="3"/>
        <v>3.9061237679754406</v>
      </c>
      <c r="D19" s="19">
        <v>4.55</v>
      </c>
      <c r="E19" s="19">
        <f t="shared" si="4"/>
        <v>1.7772049058667292</v>
      </c>
      <c r="F19" s="20">
        <f t="shared" si="5"/>
        <v>2.841664336921085</v>
      </c>
    </row>
    <row r="20" spans="1:6" s="18" customFormat="1" ht="19.5" customHeight="1">
      <c r="A20" s="34" t="s">
        <v>16</v>
      </c>
      <c r="B20" s="16">
        <v>15.06</v>
      </c>
      <c r="C20" s="16">
        <f t="shared" si="3"/>
        <v>6.083373727581193</v>
      </c>
      <c r="D20" s="16">
        <v>13.71</v>
      </c>
      <c r="E20" s="16">
        <f t="shared" si="4"/>
        <v>5.355050386688541</v>
      </c>
      <c r="F20" s="17">
        <f t="shared" si="5"/>
        <v>5.719212057134867</v>
      </c>
    </row>
    <row r="21" spans="1:6" s="18" customFormat="1" ht="19.5" customHeight="1">
      <c r="A21" s="35" t="s">
        <v>17</v>
      </c>
      <c r="B21" s="19">
        <v>36.73</v>
      </c>
      <c r="C21" s="19">
        <f t="shared" si="3"/>
        <v>14.836807238649216</v>
      </c>
      <c r="D21" s="19">
        <v>17.58</v>
      </c>
      <c r="E21" s="19">
        <f t="shared" si="4"/>
        <v>6.866651042887274</v>
      </c>
      <c r="F21" s="20">
        <f t="shared" si="5"/>
        <v>10.851729140768246</v>
      </c>
    </row>
    <row r="22" spans="1:6" s="18" customFormat="1" ht="19.5" customHeight="1">
      <c r="A22" s="34" t="s">
        <v>18</v>
      </c>
      <c r="B22" s="16">
        <v>2.15</v>
      </c>
      <c r="C22" s="16">
        <f t="shared" si="3"/>
        <v>0.8684763289707546</v>
      </c>
      <c r="D22" s="16">
        <v>3.37</v>
      </c>
      <c r="E22" s="16">
        <f t="shared" si="4"/>
        <v>1.3163034137957974</v>
      </c>
      <c r="F22" s="17">
        <f t="shared" si="5"/>
        <v>1.092389871383276</v>
      </c>
    </row>
    <row r="23" spans="1:6" s="18" customFormat="1" ht="19.5" customHeight="1">
      <c r="A23" s="35" t="s">
        <v>43</v>
      </c>
      <c r="B23" s="19">
        <v>0.2</v>
      </c>
      <c r="C23" s="19">
        <f t="shared" si="3"/>
        <v>0.08078849571820974</v>
      </c>
      <c r="D23" s="19">
        <v>3.55</v>
      </c>
      <c r="E23" s="19">
        <f t="shared" si="4"/>
        <v>1.3866104210608547</v>
      </c>
      <c r="F23" s="20">
        <f t="shared" si="5"/>
        <v>0.7336994583895322</v>
      </c>
    </row>
    <row r="24" spans="1:6" s="18" customFormat="1" ht="19.5" customHeight="1">
      <c r="A24" s="34" t="s">
        <v>19</v>
      </c>
      <c r="B24" s="16">
        <v>11.66</v>
      </c>
      <c r="C24" s="16">
        <f t="shared" si="3"/>
        <v>4.709969300371627</v>
      </c>
      <c r="D24" s="16">
        <v>17.45</v>
      </c>
      <c r="E24" s="16">
        <f t="shared" si="4"/>
        <v>6.8158737598625105</v>
      </c>
      <c r="F24" s="17">
        <f t="shared" si="5"/>
        <v>5.762921530117069</v>
      </c>
    </row>
    <row r="25" spans="1:6" s="18" customFormat="1" ht="19.5" customHeight="1">
      <c r="A25" s="35" t="s">
        <v>26</v>
      </c>
      <c r="B25" s="19">
        <v>10.4</v>
      </c>
      <c r="C25" s="19">
        <f t="shared" si="3"/>
        <v>4.201001777346907</v>
      </c>
      <c r="D25" s="19">
        <v>11.16</v>
      </c>
      <c r="E25" s="19">
        <f t="shared" si="4"/>
        <v>4.35903445043356</v>
      </c>
      <c r="F25" s="20">
        <f t="shared" si="5"/>
        <v>4.280018113890233</v>
      </c>
    </row>
    <row r="26" spans="1:6" s="18" customFormat="1" ht="19.5" customHeight="1">
      <c r="A26" s="34" t="s">
        <v>20</v>
      </c>
      <c r="B26" s="16">
        <v>3.45</v>
      </c>
      <c r="C26" s="16">
        <f t="shared" si="3"/>
        <v>1.393601551139118</v>
      </c>
      <c r="D26" s="16">
        <v>3.23</v>
      </c>
      <c r="E26" s="16">
        <f t="shared" si="4"/>
        <v>1.2616201859229748</v>
      </c>
      <c r="F26" s="17">
        <f t="shared" si="5"/>
        <v>1.3276108685310464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0.59</v>
      </c>
      <c r="E27" s="19">
        <f t="shared" si="4"/>
        <v>0.23045074603546598</v>
      </c>
      <c r="F27" s="20">
        <f t="shared" si="5"/>
        <v>0.11522537301773299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7.78</v>
      </c>
      <c r="E28" s="16">
        <f t="shared" si="4"/>
        <v>3.038825091789704</v>
      </c>
      <c r="F28" s="17">
        <f t="shared" si="5"/>
        <v>1.519412545894852</v>
      </c>
    </row>
    <row r="29" spans="1:6" s="18" customFormat="1" ht="19.5" customHeight="1">
      <c r="A29" s="35" t="s">
        <v>22</v>
      </c>
      <c r="B29" s="19">
        <v>9.42</v>
      </c>
      <c r="C29" s="19">
        <f t="shared" si="3"/>
        <v>3.805138148327678</v>
      </c>
      <c r="D29" s="19">
        <v>2.26</v>
      </c>
      <c r="E29" s="19">
        <f t="shared" si="4"/>
        <v>0.8827435356612765</v>
      </c>
      <c r="F29" s="20">
        <f t="shared" si="5"/>
        <v>2.343940841994477</v>
      </c>
    </row>
    <row r="30" spans="1:6" s="18" customFormat="1" ht="19.5" customHeight="1">
      <c r="A30" s="34" t="s">
        <v>23</v>
      </c>
      <c r="B30" s="16">
        <v>0.3</v>
      </c>
      <c r="C30" s="16">
        <f t="shared" si="3"/>
        <v>0.12118274357731461</v>
      </c>
      <c r="D30" s="16">
        <v>0</v>
      </c>
      <c r="E30" s="16">
        <f t="shared" si="4"/>
        <v>0</v>
      </c>
      <c r="F30" s="17">
        <f t="shared" si="5"/>
        <v>0.060591371788657304</v>
      </c>
    </row>
    <row r="31" spans="1:6" s="18" customFormat="1" ht="19.5" customHeight="1">
      <c r="A31" s="35" t="s">
        <v>24</v>
      </c>
      <c r="B31" s="19">
        <v>6.58</v>
      </c>
      <c r="C31" s="19">
        <f t="shared" si="3"/>
        <v>2.6579415091291003</v>
      </c>
      <c r="D31" s="19">
        <v>5.35</v>
      </c>
      <c r="E31" s="19">
        <f t="shared" si="4"/>
        <v>2.0896804937114286</v>
      </c>
      <c r="F31" s="20">
        <f t="shared" si="5"/>
        <v>2.3738110014202647</v>
      </c>
    </row>
    <row r="32" spans="1:6" s="18" customFormat="1" ht="19.5" customHeight="1">
      <c r="A32" s="34" t="s">
        <v>25</v>
      </c>
      <c r="B32" s="16">
        <v>36.71</v>
      </c>
      <c r="C32" s="16">
        <f t="shared" si="3"/>
        <v>14.828728389077398</v>
      </c>
      <c r="D32" s="16">
        <v>58.21</v>
      </c>
      <c r="E32" s="16">
        <f t="shared" si="4"/>
        <v>22.736504960549958</v>
      </c>
      <c r="F32" s="17">
        <f t="shared" si="5"/>
        <v>18.782616674813678</v>
      </c>
    </row>
    <row r="33" spans="1:6" s="27" customFormat="1" ht="19.5" customHeight="1">
      <c r="A33" s="24"/>
      <c r="B33" s="25">
        <f>SUM(B18:B32)</f>
        <v>208.83</v>
      </c>
      <c r="C33" s="25">
        <f t="shared" si="3"/>
        <v>84.3553078041687</v>
      </c>
      <c r="D33" s="25">
        <f>SUM(D18:D32)</f>
        <v>216.66999999999996</v>
      </c>
      <c r="E33" s="25">
        <f t="shared" si="4"/>
        <v>84.63010702288882</v>
      </c>
      <c r="F33" s="26">
        <f t="shared" si="5"/>
        <v>84.49270741352876</v>
      </c>
    </row>
    <row r="34" spans="1:6" s="33" customFormat="1" ht="19.5" customHeight="1">
      <c r="A34" s="28" t="s">
        <v>4</v>
      </c>
      <c r="B34" s="29">
        <f>SUM(B7:B15,B18:B32)</f>
        <v>247.55999999999997</v>
      </c>
      <c r="C34" s="29">
        <f t="shared" si="3"/>
        <v>100</v>
      </c>
      <c r="D34" s="29">
        <f>SUM(D7:D15,D18:D32)</f>
        <v>256.02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I24" sqref="I24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225</v>
      </c>
      <c r="C4" s="88"/>
      <c r="D4" s="87" t="s">
        <v>226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227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0.36</v>
      </c>
      <c r="C7" s="16">
        <f aca="true" t="shared" si="0" ref="C7:C16">B7/$B$34*100</f>
        <v>0.14478764478764478</v>
      </c>
      <c r="D7" s="16">
        <v>1.64</v>
      </c>
      <c r="E7" s="16">
        <f aca="true" t="shared" si="1" ref="E7:E16">D7/$D$34*100</f>
        <v>0.6364977101606767</v>
      </c>
      <c r="F7" s="17">
        <f aca="true" t="shared" si="2" ref="F7:F16">(C7+E7)/2</f>
        <v>0.3906426774741607</v>
      </c>
    </row>
    <row r="8" spans="1:6" s="18" customFormat="1" ht="19.5" customHeight="1">
      <c r="A8" s="35" t="s">
        <v>6</v>
      </c>
      <c r="B8" s="19">
        <v>0</v>
      </c>
      <c r="C8" s="19">
        <f t="shared" si="0"/>
        <v>0</v>
      </c>
      <c r="D8" s="19">
        <v>1.47</v>
      </c>
      <c r="E8" s="19">
        <f t="shared" si="1"/>
        <v>0.5705192889854847</v>
      </c>
      <c r="F8" s="20">
        <f t="shared" si="2"/>
        <v>0.2852596444927423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0.24</v>
      </c>
      <c r="E9" s="16">
        <f t="shared" si="1"/>
        <v>0.09314600636497708</v>
      </c>
      <c r="F9" s="17">
        <f t="shared" si="2"/>
        <v>0.04657300318248854</v>
      </c>
    </row>
    <row r="10" spans="1:6" s="18" customFormat="1" ht="19.5" customHeight="1">
      <c r="A10" s="35" t="s">
        <v>2</v>
      </c>
      <c r="B10" s="19">
        <v>3.77</v>
      </c>
      <c r="C10" s="19">
        <f t="shared" si="0"/>
        <v>1.5162483912483913</v>
      </c>
      <c r="D10" s="19">
        <v>7.7</v>
      </c>
      <c r="E10" s="19">
        <f t="shared" si="1"/>
        <v>2.9884343708763486</v>
      </c>
      <c r="F10" s="20">
        <f t="shared" si="2"/>
        <v>2.25234138106237</v>
      </c>
    </row>
    <row r="11" spans="1:6" s="18" customFormat="1" ht="19.5" customHeight="1">
      <c r="A11" s="34" t="s">
        <v>9</v>
      </c>
      <c r="B11" s="16">
        <v>1.18</v>
      </c>
      <c r="C11" s="16">
        <f t="shared" si="0"/>
        <v>0.47458172458172454</v>
      </c>
      <c r="D11" s="16">
        <v>1.04</v>
      </c>
      <c r="E11" s="16">
        <f t="shared" si="1"/>
        <v>0.4036326942482341</v>
      </c>
      <c r="F11" s="17">
        <f t="shared" si="2"/>
        <v>0.4391072094149793</v>
      </c>
    </row>
    <row r="12" spans="1:6" s="18" customFormat="1" ht="19.5" customHeight="1">
      <c r="A12" s="35" t="s">
        <v>13</v>
      </c>
      <c r="B12" s="19">
        <v>0.77</v>
      </c>
      <c r="C12" s="19">
        <f t="shared" si="0"/>
        <v>0.3096846846846847</v>
      </c>
      <c r="D12" s="19">
        <v>2.61</v>
      </c>
      <c r="E12" s="19">
        <f t="shared" si="1"/>
        <v>1.0129628192191258</v>
      </c>
      <c r="F12" s="20">
        <f t="shared" si="2"/>
        <v>0.6613237519519053</v>
      </c>
    </row>
    <row r="13" spans="1:6" s="18" customFormat="1" ht="19.5" customHeight="1">
      <c r="A13" s="34" t="s">
        <v>10</v>
      </c>
      <c r="B13" s="16">
        <v>0.2</v>
      </c>
      <c r="C13" s="16">
        <f t="shared" si="0"/>
        <v>0.08043758043758044</v>
      </c>
      <c r="D13" s="16">
        <v>0.58</v>
      </c>
      <c r="E13" s="16">
        <f t="shared" si="1"/>
        <v>0.2251028487153613</v>
      </c>
      <c r="F13" s="17">
        <f t="shared" si="2"/>
        <v>0.15277021457647086</v>
      </c>
    </row>
    <row r="14" spans="1:6" s="18" customFormat="1" ht="19.5" customHeight="1">
      <c r="A14" s="35" t="s">
        <v>11</v>
      </c>
      <c r="B14" s="19">
        <v>0.1</v>
      </c>
      <c r="C14" s="19">
        <f t="shared" si="0"/>
        <v>0.04021879021879022</v>
      </c>
      <c r="D14" s="19">
        <v>0.12</v>
      </c>
      <c r="E14" s="19">
        <f t="shared" si="1"/>
        <v>0.04657300318248854</v>
      </c>
      <c r="F14" s="20">
        <f t="shared" si="2"/>
        <v>0.04339589670063938</v>
      </c>
    </row>
    <row r="15" spans="1:6" s="18" customFormat="1" ht="19.5" customHeight="1">
      <c r="A15" s="34" t="s">
        <v>12</v>
      </c>
      <c r="B15" s="16">
        <v>0.21</v>
      </c>
      <c r="C15" s="16">
        <f t="shared" si="0"/>
        <v>0.08445945945945946</v>
      </c>
      <c r="D15" s="16">
        <v>0</v>
      </c>
      <c r="E15" s="16">
        <f t="shared" si="1"/>
        <v>0</v>
      </c>
      <c r="F15" s="17">
        <f t="shared" si="2"/>
        <v>0.04222972972972973</v>
      </c>
    </row>
    <row r="16" spans="1:6" s="18" customFormat="1" ht="19.5" customHeight="1">
      <c r="A16" s="23"/>
      <c r="B16" s="21">
        <f>SUM(B7:B15)</f>
        <v>6.59</v>
      </c>
      <c r="C16" s="21">
        <f t="shared" si="0"/>
        <v>2.650418275418275</v>
      </c>
      <c r="D16" s="21">
        <f>SUM(D7:D15)</f>
        <v>15.399999999999999</v>
      </c>
      <c r="E16" s="21">
        <f t="shared" si="1"/>
        <v>5.976868741752696</v>
      </c>
      <c r="F16" s="22">
        <f t="shared" si="2"/>
        <v>4.313643508585486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175.97</v>
      </c>
      <c r="C18" s="16">
        <f aca="true" t="shared" si="3" ref="C18:C34">B18/$B$34*100</f>
        <v>70.77300514800514</v>
      </c>
      <c r="D18" s="16">
        <v>90.82</v>
      </c>
      <c r="E18" s="16">
        <f aca="true" t="shared" si="4" ref="E18:E34">D18/$D$34*100</f>
        <v>35.248001241946746</v>
      </c>
      <c r="F18" s="17">
        <f aca="true" t="shared" si="5" ref="F18:F34">(C18+E18)/2</f>
        <v>53.01050319497594</v>
      </c>
    </row>
    <row r="19" spans="1:6" s="18" customFormat="1" ht="19.5" customHeight="1">
      <c r="A19" s="35" t="s">
        <v>15</v>
      </c>
      <c r="B19" s="19">
        <v>8.8</v>
      </c>
      <c r="C19" s="19">
        <f t="shared" si="3"/>
        <v>3.5392535392535396</v>
      </c>
      <c r="D19" s="19">
        <v>47.01</v>
      </c>
      <c r="E19" s="19">
        <f t="shared" si="4"/>
        <v>18.244973996739887</v>
      </c>
      <c r="F19" s="20">
        <f t="shared" si="5"/>
        <v>10.892113767996713</v>
      </c>
    </row>
    <row r="20" spans="1:6" s="18" customFormat="1" ht="19.5" customHeight="1">
      <c r="A20" s="34" t="s">
        <v>16</v>
      </c>
      <c r="B20" s="16">
        <v>5.77</v>
      </c>
      <c r="C20" s="16">
        <f t="shared" si="3"/>
        <v>2.320624195624195</v>
      </c>
      <c r="D20" s="16">
        <v>11.05</v>
      </c>
      <c r="E20" s="16">
        <f t="shared" si="4"/>
        <v>4.288597376387488</v>
      </c>
      <c r="F20" s="17">
        <f t="shared" si="5"/>
        <v>3.304610786005841</v>
      </c>
    </row>
    <row r="21" spans="1:6" s="18" customFormat="1" ht="19.5" customHeight="1">
      <c r="A21" s="35" t="s">
        <v>17</v>
      </c>
      <c r="B21" s="19">
        <v>0.8</v>
      </c>
      <c r="C21" s="19">
        <f t="shared" si="3"/>
        <v>0.32175032175032175</v>
      </c>
      <c r="D21" s="19">
        <v>5.52</v>
      </c>
      <c r="E21" s="19">
        <f t="shared" si="4"/>
        <v>2.142358146394473</v>
      </c>
      <c r="F21" s="20">
        <f t="shared" si="5"/>
        <v>1.2320542340723974</v>
      </c>
    </row>
    <row r="22" spans="1:6" s="18" customFormat="1" ht="19.5" customHeight="1">
      <c r="A22" s="34" t="s">
        <v>18</v>
      </c>
      <c r="B22" s="16">
        <v>13.31</v>
      </c>
      <c r="C22" s="16">
        <f t="shared" si="3"/>
        <v>5.353120978120978</v>
      </c>
      <c r="D22" s="16">
        <v>13.73</v>
      </c>
      <c r="E22" s="16">
        <f t="shared" si="4"/>
        <v>5.328727780796398</v>
      </c>
      <c r="F22" s="17">
        <f t="shared" si="5"/>
        <v>5.340924379458688</v>
      </c>
    </row>
    <row r="23" spans="1:6" s="18" customFormat="1" ht="19.5" customHeight="1">
      <c r="A23" s="35" t="s">
        <v>43</v>
      </c>
      <c r="B23" s="19">
        <v>0.6</v>
      </c>
      <c r="C23" s="19">
        <f t="shared" si="3"/>
        <v>0.2413127413127413</v>
      </c>
      <c r="D23" s="19">
        <v>2.68</v>
      </c>
      <c r="E23" s="19">
        <f t="shared" si="4"/>
        <v>1.040130404408911</v>
      </c>
      <c r="F23" s="20">
        <f t="shared" si="5"/>
        <v>0.6407215728608262</v>
      </c>
    </row>
    <row r="24" spans="1:6" s="18" customFormat="1" ht="19.5" customHeight="1">
      <c r="A24" s="34" t="s">
        <v>19</v>
      </c>
      <c r="B24" s="16">
        <v>4.09</v>
      </c>
      <c r="C24" s="16">
        <f t="shared" si="3"/>
        <v>1.6449485199485199</v>
      </c>
      <c r="D24" s="16">
        <v>12.02</v>
      </c>
      <c r="E24" s="16">
        <f t="shared" si="4"/>
        <v>4.665062485445936</v>
      </c>
      <c r="F24" s="17">
        <f t="shared" si="5"/>
        <v>3.155005502697228</v>
      </c>
    </row>
    <row r="25" spans="1:6" s="18" customFormat="1" ht="19.5" customHeight="1">
      <c r="A25" s="35" t="s">
        <v>26</v>
      </c>
      <c r="B25" s="19">
        <v>1.2</v>
      </c>
      <c r="C25" s="19">
        <f t="shared" si="3"/>
        <v>0.4826254826254826</v>
      </c>
      <c r="D25" s="19">
        <v>5.23</v>
      </c>
      <c r="E25" s="19">
        <f t="shared" si="4"/>
        <v>2.0298067220367924</v>
      </c>
      <c r="F25" s="20">
        <f t="shared" si="5"/>
        <v>1.2562161023311376</v>
      </c>
    </row>
    <row r="26" spans="1:6" s="18" customFormat="1" ht="19.5" customHeight="1">
      <c r="A26" s="34" t="s">
        <v>20</v>
      </c>
      <c r="B26" s="16">
        <v>3.98</v>
      </c>
      <c r="C26" s="16">
        <f t="shared" si="3"/>
        <v>1.6007078507078505</v>
      </c>
      <c r="D26" s="16">
        <v>4.05</v>
      </c>
      <c r="E26" s="16">
        <f t="shared" si="4"/>
        <v>1.5718388574089883</v>
      </c>
      <c r="F26" s="17">
        <f t="shared" si="5"/>
        <v>1.5862733540584193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3.55</v>
      </c>
      <c r="E27" s="19">
        <f t="shared" si="4"/>
        <v>1.3777846774819529</v>
      </c>
      <c r="F27" s="20">
        <f t="shared" si="5"/>
        <v>0.6888923387409764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14.58</v>
      </c>
      <c r="E28" s="16">
        <f t="shared" si="4"/>
        <v>5.6586198866723585</v>
      </c>
      <c r="F28" s="17">
        <f t="shared" si="5"/>
        <v>2.8293099433361792</v>
      </c>
    </row>
    <row r="29" spans="1:6" s="18" customFormat="1" ht="19.5" customHeight="1">
      <c r="A29" s="35" t="s">
        <v>22</v>
      </c>
      <c r="B29" s="19">
        <v>0</v>
      </c>
      <c r="C29" s="19">
        <f t="shared" si="3"/>
        <v>0</v>
      </c>
      <c r="D29" s="19">
        <v>0.57</v>
      </c>
      <c r="E29" s="19">
        <f t="shared" si="4"/>
        <v>0.22122176511682057</v>
      </c>
      <c r="F29" s="20">
        <f t="shared" si="5"/>
        <v>0.11061088255841028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15.2</v>
      </c>
      <c r="C31" s="19">
        <f t="shared" si="3"/>
        <v>6.113256113256113</v>
      </c>
      <c r="D31" s="19">
        <v>6.8</v>
      </c>
      <c r="E31" s="19">
        <f t="shared" si="4"/>
        <v>2.6391368470076846</v>
      </c>
      <c r="F31" s="20">
        <f t="shared" si="5"/>
        <v>4.376196480131899</v>
      </c>
    </row>
    <row r="32" spans="1:6" s="18" customFormat="1" ht="19.5" customHeight="1">
      <c r="A32" s="34" t="s">
        <v>25</v>
      </c>
      <c r="B32" s="16">
        <v>12.33</v>
      </c>
      <c r="C32" s="16">
        <f t="shared" si="3"/>
        <v>4.958976833976834</v>
      </c>
      <c r="D32" s="16">
        <v>24.65</v>
      </c>
      <c r="E32" s="16">
        <f t="shared" si="4"/>
        <v>9.566871070402854</v>
      </c>
      <c r="F32" s="17">
        <f t="shared" si="5"/>
        <v>7.262923952189844</v>
      </c>
    </row>
    <row r="33" spans="1:6" s="27" customFormat="1" ht="19.5" customHeight="1">
      <c r="A33" s="24"/>
      <c r="B33" s="25">
        <f>SUM(B18:B32)</f>
        <v>242.05</v>
      </c>
      <c r="C33" s="25">
        <f t="shared" si="3"/>
        <v>97.34958172458172</v>
      </c>
      <c r="D33" s="25">
        <f>SUM(D18:D32)</f>
        <v>242.26000000000005</v>
      </c>
      <c r="E33" s="25">
        <f t="shared" si="4"/>
        <v>94.02313125824732</v>
      </c>
      <c r="F33" s="26">
        <f t="shared" si="5"/>
        <v>95.68635649141453</v>
      </c>
    </row>
    <row r="34" spans="1:6" s="33" customFormat="1" ht="19.5" customHeight="1">
      <c r="A34" s="28" t="s">
        <v>4</v>
      </c>
      <c r="B34" s="29">
        <f>SUM(B7:B15,B18:B32)</f>
        <v>248.64000000000001</v>
      </c>
      <c r="C34" s="29">
        <f t="shared" si="3"/>
        <v>100</v>
      </c>
      <c r="D34" s="29">
        <f>SUM(D7:D15,D18:D32)</f>
        <v>257.66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L20" sqref="L20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229</v>
      </c>
      <c r="C4" s="88"/>
      <c r="D4" s="87" t="s">
        <v>230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231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3.52</v>
      </c>
      <c r="C7" s="16">
        <f aca="true" t="shared" si="0" ref="C7:C16">B7/$B$34*100</f>
        <v>1.3540023848905642</v>
      </c>
      <c r="D7" s="16">
        <v>2.51</v>
      </c>
      <c r="E7" s="16">
        <f aca="true" t="shared" si="1" ref="E7:E16">D7/$D$34*100</f>
        <v>1.0054881224211836</v>
      </c>
      <c r="F7" s="17">
        <f aca="true" t="shared" si="2" ref="F7:F16">(C7+E7)/2</f>
        <v>1.179745253655874</v>
      </c>
    </row>
    <row r="8" spans="1:6" s="18" customFormat="1" ht="19.5" customHeight="1">
      <c r="A8" s="35" t="s">
        <v>6</v>
      </c>
      <c r="B8" s="19">
        <v>1.53</v>
      </c>
      <c r="C8" s="19">
        <f t="shared" si="0"/>
        <v>0.5885294457052737</v>
      </c>
      <c r="D8" s="19">
        <v>1.89</v>
      </c>
      <c r="E8" s="19">
        <f t="shared" si="1"/>
        <v>0.7571205383968274</v>
      </c>
      <c r="F8" s="20">
        <f t="shared" si="2"/>
        <v>0.6728249920510505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0.11</v>
      </c>
      <c r="E9" s="16">
        <f t="shared" si="1"/>
        <v>0.04406521652045027</v>
      </c>
      <c r="F9" s="17">
        <f t="shared" si="2"/>
        <v>0.022032608260225135</v>
      </c>
    </row>
    <row r="10" spans="1:6" s="18" customFormat="1" ht="19.5" customHeight="1">
      <c r="A10" s="35" t="s">
        <v>2</v>
      </c>
      <c r="B10" s="19">
        <v>10.92</v>
      </c>
      <c r="C10" s="19">
        <f t="shared" si="0"/>
        <v>4.200484671308227</v>
      </c>
      <c r="D10" s="19">
        <v>11.95</v>
      </c>
      <c r="E10" s="19">
        <f t="shared" si="1"/>
        <v>4.787084885630734</v>
      </c>
      <c r="F10" s="20">
        <f t="shared" si="2"/>
        <v>4.493784778469481</v>
      </c>
    </row>
    <row r="11" spans="1:6" s="18" customFormat="1" ht="19.5" customHeight="1">
      <c r="A11" s="34" t="s">
        <v>9</v>
      </c>
      <c r="B11" s="16">
        <v>5.9</v>
      </c>
      <c r="C11" s="16">
        <f t="shared" si="0"/>
        <v>2.2694926337654344</v>
      </c>
      <c r="D11" s="16">
        <v>8.95</v>
      </c>
      <c r="E11" s="16">
        <f t="shared" si="1"/>
        <v>3.585306253254817</v>
      </c>
      <c r="F11" s="17">
        <f t="shared" si="2"/>
        <v>2.927399443510126</v>
      </c>
    </row>
    <row r="12" spans="1:6" s="18" customFormat="1" ht="19.5" customHeight="1">
      <c r="A12" s="35" t="s">
        <v>13</v>
      </c>
      <c r="B12" s="19">
        <v>3.2</v>
      </c>
      <c r="C12" s="19">
        <f t="shared" si="0"/>
        <v>1.230911258991422</v>
      </c>
      <c r="D12" s="19">
        <v>6.15</v>
      </c>
      <c r="E12" s="19">
        <f t="shared" si="1"/>
        <v>2.463646196370629</v>
      </c>
      <c r="F12" s="20">
        <f t="shared" si="2"/>
        <v>1.8472787276810254</v>
      </c>
    </row>
    <row r="13" spans="1:6" s="18" customFormat="1" ht="19.5" customHeight="1">
      <c r="A13" s="34" t="s">
        <v>10</v>
      </c>
      <c r="B13" s="16">
        <v>1.28</v>
      </c>
      <c r="C13" s="16">
        <f t="shared" si="0"/>
        <v>0.4923645035965688</v>
      </c>
      <c r="D13" s="16">
        <v>0.75</v>
      </c>
      <c r="E13" s="16">
        <f t="shared" si="1"/>
        <v>0.30044465809397913</v>
      </c>
      <c r="F13" s="17">
        <f t="shared" si="2"/>
        <v>0.39640458084527397</v>
      </c>
    </row>
    <row r="14" spans="1:6" s="18" customFormat="1" ht="19.5" customHeight="1">
      <c r="A14" s="35" t="s">
        <v>11</v>
      </c>
      <c r="B14" s="19">
        <v>1.95</v>
      </c>
      <c r="C14" s="19">
        <f t="shared" si="0"/>
        <v>0.7500865484478978</v>
      </c>
      <c r="D14" s="19">
        <v>3.18</v>
      </c>
      <c r="E14" s="19">
        <f t="shared" si="1"/>
        <v>1.2738853503184715</v>
      </c>
      <c r="F14" s="20">
        <f t="shared" si="2"/>
        <v>1.0119859493831846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28.299999999999997</v>
      </c>
      <c r="C16" s="21">
        <f t="shared" si="0"/>
        <v>10.885871446705387</v>
      </c>
      <c r="D16" s="21">
        <f>SUM(D7:D15)</f>
        <v>35.49</v>
      </c>
      <c r="E16" s="21">
        <f t="shared" si="1"/>
        <v>14.217041221007094</v>
      </c>
      <c r="F16" s="22">
        <f t="shared" si="2"/>
        <v>12.55145633385624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56.15</v>
      </c>
      <c r="C18" s="16">
        <f aca="true" t="shared" si="3" ref="C18:C34">B18/$B$34*100</f>
        <v>21.598645997615108</v>
      </c>
      <c r="D18" s="16">
        <v>92.53</v>
      </c>
      <c r="E18" s="16">
        <f aca="true" t="shared" si="4" ref="E18:E34">D18/$D$34*100</f>
        <v>37.06685895124785</v>
      </c>
      <c r="F18" s="17">
        <f aca="true" t="shared" si="5" ref="F18:F34">(C18+E18)/2</f>
        <v>29.33275247443148</v>
      </c>
    </row>
    <row r="19" spans="1:6" s="18" customFormat="1" ht="19.5" customHeight="1">
      <c r="A19" s="35" t="s">
        <v>15</v>
      </c>
      <c r="B19" s="19">
        <v>6.98</v>
      </c>
      <c r="C19" s="19">
        <f t="shared" si="3"/>
        <v>2.6849251836750394</v>
      </c>
      <c r="D19" s="19">
        <v>11.59</v>
      </c>
      <c r="E19" s="19">
        <f t="shared" si="4"/>
        <v>4.642871449745624</v>
      </c>
      <c r="F19" s="20">
        <f t="shared" si="5"/>
        <v>3.663898316710332</v>
      </c>
    </row>
    <row r="20" spans="1:6" s="18" customFormat="1" ht="19.5" customHeight="1">
      <c r="A20" s="34" t="s">
        <v>16</v>
      </c>
      <c r="B20" s="16">
        <v>30.78</v>
      </c>
      <c r="C20" s="16">
        <f t="shared" si="3"/>
        <v>11.83982767242374</v>
      </c>
      <c r="D20" s="16">
        <v>20.16</v>
      </c>
      <c r="E20" s="16">
        <f t="shared" si="4"/>
        <v>8.07595240956616</v>
      </c>
      <c r="F20" s="17">
        <f t="shared" si="5"/>
        <v>9.95789004099495</v>
      </c>
    </row>
    <row r="21" spans="1:6" s="18" customFormat="1" ht="19.5" customHeight="1">
      <c r="A21" s="35" t="s">
        <v>17</v>
      </c>
      <c r="B21" s="19">
        <v>34.53</v>
      </c>
      <c r="C21" s="19">
        <f t="shared" si="3"/>
        <v>13.282301804054313</v>
      </c>
      <c r="D21" s="19">
        <v>8.45</v>
      </c>
      <c r="E21" s="19">
        <f t="shared" si="4"/>
        <v>3.385009814525498</v>
      </c>
      <c r="F21" s="20">
        <f t="shared" si="5"/>
        <v>8.333655809289905</v>
      </c>
    </row>
    <row r="22" spans="1:6" s="18" customFormat="1" ht="19.5" customHeight="1">
      <c r="A22" s="34" t="s">
        <v>18</v>
      </c>
      <c r="B22" s="16">
        <v>4.81</v>
      </c>
      <c r="C22" s="16">
        <f t="shared" si="3"/>
        <v>1.850213486171481</v>
      </c>
      <c r="D22" s="16">
        <v>0.12</v>
      </c>
      <c r="E22" s="16">
        <f t="shared" si="4"/>
        <v>0.04807114529503666</v>
      </c>
      <c r="F22" s="17">
        <f t="shared" si="5"/>
        <v>0.9491423157332588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8.2</v>
      </c>
      <c r="C24" s="16">
        <f t="shared" si="3"/>
        <v>3.1542101011655186</v>
      </c>
      <c r="D24" s="16">
        <v>16.22</v>
      </c>
      <c r="E24" s="16">
        <f t="shared" si="4"/>
        <v>6.497616472379121</v>
      </c>
      <c r="F24" s="17">
        <f t="shared" si="5"/>
        <v>4.82591328677232</v>
      </c>
    </row>
    <row r="25" spans="1:6" s="18" customFormat="1" ht="19.5" customHeight="1">
      <c r="A25" s="35" t="s">
        <v>26</v>
      </c>
      <c r="B25" s="19">
        <v>5.62</v>
      </c>
      <c r="C25" s="19">
        <f t="shared" si="3"/>
        <v>2.161787898603685</v>
      </c>
      <c r="D25" s="19">
        <v>9.47</v>
      </c>
      <c r="E25" s="19">
        <f t="shared" si="4"/>
        <v>3.79361454953331</v>
      </c>
      <c r="F25" s="20">
        <f t="shared" si="5"/>
        <v>2.9777012240684977</v>
      </c>
    </row>
    <row r="26" spans="1:6" s="18" customFormat="1" ht="19.5" customHeight="1">
      <c r="A26" s="34" t="s">
        <v>20</v>
      </c>
      <c r="B26" s="16">
        <v>4.7</v>
      </c>
      <c r="C26" s="16">
        <f t="shared" si="3"/>
        <v>1.807900911643651</v>
      </c>
      <c r="D26" s="16">
        <v>4.95</v>
      </c>
      <c r="E26" s="16">
        <f t="shared" si="4"/>
        <v>1.9829347434202622</v>
      </c>
      <c r="F26" s="17">
        <f t="shared" si="5"/>
        <v>1.8954178275319566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1.3</v>
      </c>
      <c r="C28" s="16">
        <f t="shared" si="3"/>
        <v>0.5000576989652652</v>
      </c>
      <c r="D28" s="16">
        <v>0</v>
      </c>
      <c r="E28" s="16">
        <f t="shared" si="4"/>
        <v>0</v>
      </c>
      <c r="F28" s="17">
        <f t="shared" si="5"/>
        <v>0.2500288494826326</v>
      </c>
    </row>
    <row r="29" spans="1:6" s="18" customFormat="1" ht="19.5" customHeight="1">
      <c r="A29" s="35" t="s">
        <v>22</v>
      </c>
      <c r="B29" s="19">
        <v>3.05</v>
      </c>
      <c r="C29" s="19">
        <f t="shared" si="3"/>
        <v>1.173212293726199</v>
      </c>
      <c r="D29" s="19">
        <v>0</v>
      </c>
      <c r="E29" s="19">
        <f t="shared" si="4"/>
        <v>0</v>
      </c>
      <c r="F29" s="20">
        <f t="shared" si="5"/>
        <v>0.5866061468630995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21.31</v>
      </c>
      <c r="C31" s="19">
        <f t="shared" si="3"/>
        <v>8.197099665346</v>
      </c>
      <c r="D31" s="19">
        <v>3.17</v>
      </c>
      <c r="E31" s="19">
        <f t="shared" si="4"/>
        <v>1.2698794215438851</v>
      </c>
      <c r="F31" s="20">
        <f t="shared" si="5"/>
        <v>4.733489543444943</v>
      </c>
    </row>
    <row r="32" spans="1:6" s="18" customFormat="1" ht="19.5" customHeight="1">
      <c r="A32" s="34" t="s">
        <v>25</v>
      </c>
      <c r="B32" s="16">
        <v>54.24</v>
      </c>
      <c r="C32" s="16">
        <f t="shared" si="3"/>
        <v>20.863945839904602</v>
      </c>
      <c r="D32" s="16">
        <v>47.48</v>
      </c>
      <c r="E32" s="16">
        <f t="shared" si="4"/>
        <v>19.020149821736172</v>
      </c>
      <c r="F32" s="17">
        <f t="shared" si="5"/>
        <v>19.942047830820385</v>
      </c>
    </row>
    <row r="33" spans="1:6" s="27" customFormat="1" ht="19.5" customHeight="1">
      <c r="A33" s="24"/>
      <c r="B33" s="25">
        <f>SUM(B18:B32)</f>
        <v>231.67000000000002</v>
      </c>
      <c r="C33" s="25">
        <f t="shared" si="3"/>
        <v>89.1141285532946</v>
      </c>
      <c r="D33" s="25">
        <f>SUM(D18:D32)</f>
        <v>214.13999999999996</v>
      </c>
      <c r="E33" s="25">
        <f t="shared" si="4"/>
        <v>85.7829587789929</v>
      </c>
      <c r="F33" s="26">
        <f t="shared" si="5"/>
        <v>87.44854366614376</v>
      </c>
    </row>
    <row r="34" spans="1:6" s="33" customFormat="1" ht="19.5" customHeight="1">
      <c r="A34" s="28" t="s">
        <v>4</v>
      </c>
      <c r="B34" s="29">
        <f>SUM(B7:B15,B18:B32)</f>
        <v>259.97</v>
      </c>
      <c r="C34" s="29">
        <f t="shared" si="3"/>
        <v>100</v>
      </c>
      <c r="D34" s="29">
        <f>SUM(D7:D15,D18:D32)</f>
        <v>249.62999999999997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H35" sqref="H35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233</v>
      </c>
      <c r="C4" s="88"/>
      <c r="D4" s="87" t="s">
        <v>234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235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1.93</v>
      </c>
      <c r="C7" s="16">
        <f aca="true" t="shared" si="0" ref="C7:C16">B7/$B$34*100</f>
        <v>0.753170731707317</v>
      </c>
      <c r="D7" s="16">
        <v>2.49</v>
      </c>
      <c r="E7" s="16">
        <f aca="true" t="shared" si="1" ref="E7:E16">D7/$D$34*100</f>
        <v>1.0148353439843494</v>
      </c>
      <c r="F7" s="17">
        <f aca="true" t="shared" si="2" ref="F7:F16">(C7+E7)/2</f>
        <v>0.8840030378458332</v>
      </c>
    </row>
    <row r="8" spans="1:6" s="18" customFormat="1" ht="19.5" customHeight="1">
      <c r="A8" s="35" t="s">
        <v>6</v>
      </c>
      <c r="B8" s="19">
        <v>2.99</v>
      </c>
      <c r="C8" s="19">
        <f t="shared" si="0"/>
        <v>1.166829268292683</v>
      </c>
      <c r="D8" s="19">
        <v>1.8</v>
      </c>
      <c r="E8" s="19">
        <f t="shared" si="1"/>
        <v>0.7336159113139875</v>
      </c>
      <c r="F8" s="20">
        <f t="shared" si="2"/>
        <v>0.9502225898033353</v>
      </c>
    </row>
    <row r="9" spans="1:6" s="18" customFormat="1" ht="19.5" customHeight="1">
      <c r="A9" s="34" t="s">
        <v>1</v>
      </c>
      <c r="B9" s="16">
        <v>0.03</v>
      </c>
      <c r="C9" s="16">
        <f t="shared" si="0"/>
        <v>0.011707317073170732</v>
      </c>
      <c r="D9" s="16">
        <v>0.05</v>
      </c>
      <c r="E9" s="16">
        <f t="shared" si="1"/>
        <v>0.020378219758721876</v>
      </c>
      <c r="F9" s="17">
        <f t="shared" si="2"/>
        <v>0.016042768415946304</v>
      </c>
    </row>
    <row r="10" spans="1:6" s="18" customFormat="1" ht="19.5" customHeight="1">
      <c r="A10" s="35" t="s">
        <v>2</v>
      </c>
      <c r="B10" s="19">
        <v>21.9</v>
      </c>
      <c r="C10" s="19">
        <f t="shared" si="0"/>
        <v>8.546341463414633</v>
      </c>
      <c r="D10" s="19">
        <v>6.22</v>
      </c>
      <c r="E10" s="19">
        <f t="shared" si="1"/>
        <v>2.535050537985001</v>
      </c>
      <c r="F10" s="20">
        <f t="shared" si="2"/>
        <v>5.540696000699817</v>
      </c>
    </row>
    <row r="11" spans="1:6" s="18" customFormat="1" ht="19.5" customHeight="1">
      <c r="A11" s="34" t="s">
        <v>9</v>
      </c>
      <c r="B11" s="16">
        <v>5.16</v>
      </c>
      <c r="C11" s="16">
        <f t="shared" si="0"/>
        <v>2.013658536585366</v>
      </c>
      <c r="D11" s="16">
        <v>2.68</v>
      </c>
      <c r="E11" s="16">
        <f t="shared" si="1"/>
        <v>1.0922725790674925</v>
      </c>
      <c r="F11" s="17">
        <f t="shared" si="2"/>
        <v>1.5529655578264292</v>
      </c>
    </row>
    <row r="12" spans="1:6" s="18" customFormat="1" ht="19.5" customHeight="1">
      <c r="A12" s="35" t="s">
        <v>13</v>
      </c>
      <c r="B12" s="19">
        <v>3.4</v>
      </c>
      <c r="C12" s="19">
        <f t="shared" si="0"/>
        <v>1.326829268292683</v>
      </c>
      <c r="D12" s="19">
        <v>6.43</v>
      </c>
      <c r="E12" s="19">
        <f t="shared" si="1"/>
        <v>2.620639060971633</v>
      </c>
      <c r="F12" s="20">
        <f t="shared" si="2"/>
        <v>1.973734164632158</v>
      </c>
    </row>
    <row r="13" spans="1:6" s="18" customFormat="1" ht="19.5" customHeight="1">
      <c r="A13" s="34" t="s">
        <v>10</v>
      </c>
      <c r="B13" s="16">
        <v>0.95</v>
      </c>
      <c r="C13" s="16">
        <f t="shared" si="0"/>
        <v>0.37073170731707317</v>
      </c>
      <c r="D13" s="16">
        <v>1.14</v>
      </c>
      <c r="E13" s="16">
        <f t="shared" si="1"/>
        <v>0.46462341049885875</v>
      </c>
      <c r="F13" s="17">
        <f t="shared" si="2"/>
        <v>0.417677558907966</v>
      </c>
    </row>
    <row r="14" spans="1:6" s="18" customFormat="1" ht="19.5" customHeight="1">
      <c r="A14" s="35" t="s">
        <v>11</v>
      </c>
      <c r="B14" s="19">
        <v>1.62</v>
      </c>
      <c r="C14" s="19">
        <f t="shared" si="0"/>
        <v>0.6321951219512196</v>
      </c>
      <c r="D14" s="19">
        <v>1.58</v>
      </c>
      <c r="E14" s="19">
        <f t="shared" si="1"/>
        <v>0.6439517443756112</v>
      </c>
      <c r="F14" s="20">
        <f t="shared" si="2"/>
        <v>0.6380734331634155</v>
      </c>
    </row>
    <row r="15" spans="1:6" s="18" customFormat="1" ht="19.5" customHeight="1">
      <c r="A15" s="34" t="s">
        <v>12</v>
      </c>
      <c r="B15" s="16">
        <v>0.22</v>
      </c>
      <c r="C15" s="16">
        <f t="shared" si="0"/>
        <v>0.08585365853658537</v>
      </c>
      <c r="D15" s="16">
        <v>0</v>
      </c>
      <c r="E15" s="16">
        <f t="shared" si="1"/>
        <v>0</v>
      </c>
      <c r="F15" s="17">
        <f t="shared" si="2"/>
        <v>0.042926829268292686</v>
      </c>
    </row>
    <row r="16" spans="1:6" s="18" customFormat="1" ht="19.5" customHeight="1">
      <c r="A16" s="23"/>
      <c r="B16" s="21">
        <f>SUM(B7:B15)</f>
        <v>38.199999999999996</v>
      </c>
      <c r="C16" s="21">
        <f t="shared" si="0"/>
        <v>14.90731707317073</v>
      </c>
      <c r="D16" s="21">
        <f>SUM(D7:D15)</f>
        <v>22.39</v>
      </c>
      <c r="E16" s="21">
        <f t="shared" si="1"/>
        <v>9.125366807955656</v>
      </c>
      <c r="F16" s="22">
        <f t="shared" si="2"/>
        <v>12.016341940563194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84.46</v>
      </c>
      <c r="C18" s="16">
        <f aca="true" t="shared" si="3" ref="C18:C34">B18/$B$34*100</f>
        <v>32.959999999999994</v>
      </c>
      <c r="D18" s="16">
        <v>113.99</v>
      </c>
      <c r="E18" s="16">
        <f aca="true" t="shared" si="4" ref="E18:E34">D18/$D$34*100</f>
        <v>46.45826540593413</v>
      </c>
      <c r="F18" s="17">
        <f aca="true" t="shared" si="5" ref="F18:F34">(C18+E18)/2</f>
        <v>39.70913270296706</v>
      </c>
    </row>
    <row r="19" spans="1:6" s="18" customFormat="1" ht="19.5" customHeight="1">
      <c r="A19" s="35" t="s">
        <v>15</v>
      </c>
      <c r="B19" s="19">
        <v>2.95</v>
      </c>
      <c r="C19" s="19">
        <f t="shared" si="3"/>
        <v>1.151219512195122</v>
      </c>
      <c r="D19" s="19">
        <v>45.67</v>
      </c>
      <c r="E19" s="19">
        <f t="shared" si="4"/>
        <v>18.61346592761656</v>
      </c>
      <c r="F19" s="20">
        <f t="shared" si="5"/>
        <v>9.882342719905841</v>
      </c>
    </row>
    <row r="20" spans="1:6" s="18" customFormat="1" ht="19.5" customHeight="1">
      <c r="A20" s="34" t="s">
        <v>16</v>
      </c>
      <c r="B20" s="16">
        <v>17.35</v>
      </c>
      <c r="C20" s="16">
        <f t="shared" si="3"/>
        <v>6.770731707317074</v>
      </c>
      <c r="D20" s="16">
        <v>12.71</v>
      </c>
      <c r="E20" s="16">
        <f t="shared" si="4"/>
        <v>5.1801434626671</v>
      </c>
      <c r="F20" s="17">
        <f t="shared" si="5"/>
        <v>5.975437584992087</v>
      </c>
    </row>
    <row r="21" spans="1:6" s="18" customFormat="1" ht="19.5" customHeight="1">
      <c r="A21" s="35" t="s">
        <v>17</v>
      </c>
      <c r="B21" s="19">
        <v>15.74</v>
      </c>
      <c r="C21" s="19">
        <f t="shared" si="3"/>
        <v>6.142439024390244</v>
      </c>
      <c r="D21" s="19">
        <v>8.25</v>
      </c>
      <c r="E21" s="19">
        <f t="shared" si="4"/>
        <v>3.3624062601891094</v>
      </c>
      <c r="F21" s="20">
        <f t="shared" si="5"/>
        <v>4.752422642289677</v>
      </c>
    </row>
    <row r="22" spans="1:6" s="18" customFormat="1" ht="19.5" customHeight="1">
      <c r="A22" s="34" t="s">
        <v>18</v>
      </c>
      <c r="B22" s="16">
        <v>1.92</v>
      </c>
      <c r="C22" s="16">
        <f t="shared" si="3"/>
        <v>0.7492682926829268</v>
      </c>
      <c r="D22" s="16">
        <v>2.07</v>
      </c>
      <c r="E22" s="16">
        <f t="shared" si="4"/>
        <v>0.8436582980110855</v>
      </c>
      <c r="F22" s="17">
        <f t="shared" si="5"/>
        <v>0.7964632953470061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12.62</v>
      </c>
      <c r="C24" s="16">
        <f t="shared" si="3"/>
        <v>4.924878048780487</v>
      </c>
      <c r="D24" s="16">
        <v>11.8</v>
      </c>
      <c r="E24" s="16">
        <f t="shared" si="4"/>
        <v>4.8092598630583625</v>
      </c>
      <c r="F24" s="17">
        <f t="shared" si="5"/>
        <v>4.867068955919425</v>
      </c>
    </row>
    <row r="25" spans="1:6" s="18" customFormat="1" ht="19.5" customHeight="1">
      <c r="A25" s="35" t="s">
        <v>26</v>
      </c>
      <c r="B25" s="19">
        <v>3.17</v>
      </c>
      <c r="C25" s="19">
        <f t="shared" si="3"/>
        <v>1.2370731707317073</v>
      </c>
      <c r="D25" s="19">
        <v>2.08</v>
      </c>
      <c r="E25" s="19">
        <f t="shared" si="4"/>
        <v>0.8477339419628299</v>
      </c>
      <c r="F25" s="20">
        <f t="shared" si="5"/>
        <v>1.0424035563472687</v>
      </c>
    </row>
    <row r="26" spans="1:6" s="18" customFormat="1" ht="19.5" customHeight="1">
      <c r="A26" s="34" t="s">
        <v>20</v>
      </c>
      <c r="B26" s="16">
        <v>4.16</v>
      </c>
      <c r="C26" s="16">
        <f t="shared" si="3"/>
        <v>1.6234146341463414</v>
      </c>
      <c r="D26" s="16">
        <v>3.44</v>
      </c>
      <c r="E26" s="16">
        <f t="shared" si="4"/>
        <v>1.402021519400065</v>
      </c>
      <c r="F26" s="17">
        <f t="shared" si="5"/>
        <v>1.5127180767732031</v>
      </c>
    </row>
    <row r="27" spans="1:6" s="18" customFormat="1" ht="19.5" customHeight="1">
      <c r="A27" s="35" t="s">
        <v>3</v>
      </c>
      <c r="B27" s="19">
        <v>6.65</v>
      </c>
      <c r="C27" s="19">
        <f t="shared" si="3"/>
        <v>2.5951219512195123</v>
      </c>
      <c r="D27" s="19">
        <v>0</v>
      </c>
      <c r="E27" s="19">
        <f t="shared" si="4"/>
        <v>0</v>
      </c>
      <c r="F27" s="20">
        <f t="shared" si="5"/>
        <v>1.2975609756097561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4.63</v>
      </c>
      <c r="C29" s="19">
        <f t="shared" si="3"/>
        <v>1.806829268292683</v>
      </c>
      <c r="D29" s="19">
        <v>0.59</v>
      </c>
      <c r="E29" s="19">
        <f t="shared" si="4"/>
        <v>0.2404629931529181</v>
      </c>
      <c r="F29" s="20">
        <f t="shared" si="5"/>
        <v>1.0236461307228006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26.87</v>
      </c>
      <c r="C31" s="19">
        <f t="shared" si="3"/>
        <v>10.485853658536586</v>
      </c>
      <c r="D31" s="19">
        <v>0.08</v>
      </c>
      <c r="E31" s="19">
        <f t="shared" si="4"/>
        <v>0.032605151613955</v>
      </c>
      <c r="F31" s="20">
        <f t="shared" si="5"/>
        <v>5.259229405075271</v>
      </c>
    </row>
    <row r="32" spans="1:6" s="18" customFormat="1" ht="19.5" customHeight="1">
      <c r="A32" s="34" t="s">
        <v>25</v>
      </c>
      <c r="B32" s="16">
        <v>37.53</v>
      </c>
      <c r="C32" s="16">
        <f t="shared" si="3"/>
        <v>14.645853658536586</v>
      </c>
      <c r="D32" s="16">
        <v>22.29</v>
      </c>
      <c r="E32" s="16">
        <f t="shared" si="4"/>
        <v>9.084610368438211</v>
      </c>
      <c r="F32" s="17">
        <f t="shared" si="5"/>
        <v>11.865232013487399</v>
      </c>
    </row>
    <row r="33" spans="1:6" s="27" customFormat="1" ht="19.5" customHeight="1">
      <c r="A33" s="24"/>
      <c r="B33" s="25">
        <f>SUM(B18:B32)</f>
        <v>218.04999999999998</v>
      </c>
      <c r="C33" s="25">
        <f t="shared" si="3"/>
        <v>85.09268292682927</v>
      </c>
      <c r="D33" s="25">
        <f>SUM(D18:D32)</f>
        <v>222.97000000000003</v>
      </c>
      <c r="E33" s="25">
        <f t="shared" si="4"/>
        <v>90.87463319204434</v>
      </c>
      <c r="F33" s="26">
        <f t="shared" si="5"/>
        <v>87.9836580594368</v>
      </c>
    </row>
    <row r="34" spans="1:6" s="33" customFormat="1" ht="19.5" customHeight="1">
      <c r="A34" s="28" t="s">
        <v>4</v>
      </c>
      <c r="B34" s="29">
        <f>SUM(B7:B15,B18:B32)</f>
        <v>256.25</v>
      </c>
      <c r="C34" s="29">
        <f t="shared" si="3"/>
        <v>100</v>
      </c>
      <c r="D34" s="29">
        <f>SUM(D7:D15,D18:D32)</f>
        <v>245.36000000000004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I17" sqref="I17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237</v>
      </c>
      <c r="C4" s="88"/>
      <c r="D4" s="87" t="s">
        <v>238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239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3.38</v>
      </c>
      <c r="C7" s="16">
        <f aca="true" t="shared" si="0" ref="C7:C16">B7/$B$34*100</f>
        <v>1.3759973945611463</v>
      </c>
      <c r="D7" s="16">
        <v>2.31</v>
      </c>
      <c r="E7" s="16">
        <f aca="true" t="shared" si="1" ref="E7:E16">D7/$D$34*100</f>
        <v>0.89289165474856</v>
      </c>
      <c r="F7" s="17">
        <f aca="true" t="shared" si="2" ref="F7:F16">(C7+E7)/2</f>
        <v>1.1344445246548531</v>
      </c>
    </row>
    <row r="8" spans="1:6" s="18" customFormat="1" ht="19.5" customHeight="1">
      <c r="A8" s="35" t="s">
        <v>6</v>
      </c>
      <c r="B8" s="19">
        <v>3.47</v>
      </c>
      <c r="C8" s="19">
        <f t="shared" si="0"/>
        <v>1.4126363784399936</v>
      </c>
      <c r="D8" s="19">
        <v>1.62</v>
      </c>
      <c r="E8" s="19">
        <f t="shared" si="1"/>
        <v>0.6261837578756136</v>
      </c>
      <c r="F8" s="20">
        <f t="shared" si="2"/>
        <v>1.0194100681578036</v>
      </c>
    </row>
    <row r="9" spans="1:6" s="18" customFormat="1" ht="19.5" customHeight="1">
      <c r="A9" s="34" t="s">
        <v>1</v>
      </c>
      <c r="B9" s="16">
        <v>0.09</v>
      </c>
      <c r="C9" s="16">
        <f t="shared" si="0"/>
        <v>0.03663898387884709</v>
      </c>
      <c r="D9" s="16">
        <v>0.05</v>
      </c>
      <c r="E9" s="16">
        <f t="shared" si="1"/>
        <v>0.019326659193691777</v>
      </c>
      <c r="F9" s="17">
        <f t="shared" si="2"/>
        <v>0.027982821536269437</v>
      </c>
    </row>
    <row r="10" spans="1:6" s="18" customFormat="1" ht="19.5" customHeight="1">
      <c r="A10" s="35" t="s">
        <v>2</v>
      </c>
      <c r="B10" s="19">
        <v>9.59</v>
      </c>
      <c r="C10" s="19">
        <f t="shared" si="0"/>
        <v>3.904087282201596</v>
      </c>
      <c r="D10" s="19">
        <v>4.95</v>
      </c>
      <c r="E10" s="19">
        <f t="shared" si="1"/>
        <v>1.913339260175486</v>
      </c>
      <c r="F10" s="20">
        <f t="shared" si="2"/>
        <v>2.908713271188541</v>
      </c>
    </row>
    <row r="11" spans="1:6" s="18" customFormat="1" ht="19.5" customHeight="1">
      <c r="A11" s="34" t="s">
        <v>9</v>
      </c>
      <c r="B11" s="16">
        <v>5.75</v>
      </c>
      <c r="C11" s="16">
        <f t="shared" si="0"/>
        <v>2.3408239700374533</v>
      </c>
      <c r="D11" s="16">
        <v>5.05</v>
      </c>
      <c r="E11" s="16">
        <f t="shared" si="1"/>
        <v>1.9519925785628693</v>
      </c>
      <c r="F11" s="17">
        <f t="shared" si="2"/>
        <v>2.1464082743001613</v>
      </c>
    </row>
    <row r="12" spans="1:6" s="18" customFormat="1" ht="19.5" customHeight="1">
      <c r="A12" s="35" t="s">
        <v>13</v>
      </c>
      <c r="B12" s="19">
        <v>6.44</v>
      </c>
      <c r="C12" s="19">
        <f t="shared" si="0"/>
        <v>2.6217228464419478</v>
      </c>
      <c r="D12" s="19">
        <v>3.45</v>
      </c>
      <c r="E12" s="19">
        <f t="shared" si="1"/>
        <v>1.3335394843647326</v>
      </c>
      <c r="F12" s="20">
        <f t="shared" si="2"/>
        <v>1.97763116540334</v>
      </c>
    </row>
    <row r="13" spans="1:6" s="18" customFormat="1" ht="19.5" customHeight="1">
      <c r="A13" s="34" t="s">
        <v>10</v>
      </c>
      <c r="B13" s="16">
        <v>2.16</v>
      </c>
      <c r="C13" s="16">
        <f t="shared" si="0"/>
        <v>0.8793356130923304</v>
      </c>
      <c r="D13" s="16">
        <v>0.32</v>
      </c>
      <c r="E13" s="16">
        <f t="shared" si="1"/>
        <v>0.12369061883962737</v>
      </c>
      <c r="F13" s="17">
        <f t="shared" si="2"/>
        <v>0.5015131159659789</v>
      </c>
    </row>
    <row r="14" spans="1:6" s="18" customFormat="1" ht="19.5" customHeight="1">
      <c r="A14" s="35" t="s">
        <v>11</v>
      </c>
      <c r="B14" s="19">
        <v>3.74</v>
      </c>
      <c r="C14" s="19">
        <f t="shared" si="0"/>
        <v>1.522553330076535</v>
      </c>
      <c r="D14" s="19">
        <v>1.9</v>
      </c>
      <c r="E14" s="19">
        <f t="shared" si="1"/>
        <v>0.7344130493602875</v>
      </c>
      <c r="F14" s="20">
        <f t="shared" si="2"/>
        <v>1.1284831897184113</v>
      </c>
    </row>
    <row r="15" spans="1:6" s="18" customFormat="1" ht="19.5" customHeight="1">
      <c r="A15" s="34" t="s">
        <v>12</v>
      </c>
      <c r="B15" s="16">
        <v>0.88</v>
      </c>
      <c r="C15" s="16">
        <f t="shared" si="0"/>
        <v>0.35824784237094937</v>
      </c>
      <c r="D15" s="16">
        <v>0</v>
      </c>
      <c r="E15" s="16">
        <f t="shared" si="1"/>
        <v>0</v>
      </c>
      <c r="F15" s="17">
        <f t="shared" si="2"/>
        <v>0.17912392118547468</v>
      </c>
    </row>
    <row r="16" spans="1:6" s="18" customFormat="1" ht="19.5" customHeight="1">
      <c r="A16" s="23"/>
      <c r="B16" s="21">
        <f>SUM(B7:B15)</f>
        <v>35.50000000000001</v>
      </c>
      <c r="C16" s="21">
        <f t="shared" si="0"/>
        <v>14.4520436411008</v>
      </c>
      <c r="D16" s="21">
        <f>SUM(D7:D15)</f>
        <v>19.65</v>
      </c>
      <c r="E16" s="21">
        <f t="shared" si="1"/>
        <v>7.595377063120868</v>
      </c>
      <c r="F16" s="22">
        <f t="shared" si="2"/>
        <v>11.023710352110834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96.18</v>
      </c>
      <c r="C18" s="16">
        <f aca="true" t="shared" si="3" ref="C18:C34">B18/$B$34*100</f>
        <v>39.154860771861266</v>
      </c>
      <c r="D18" s="16">
        <v>40.13</v>
      </c>
      <c r="E18" s="16">
        <f aca="true" t="shared" si="4" ref="E18:E34">D18/$D$34*100</f>
        <v>15.51157666885702</v>
      </c>
      <c r="F18" s="17">
        <f aca="true" t="shared" si="5" ref="F18:F34">(C18+E18)/2</f>
        <v>27.33321872035914</v>
      </c>
    </row>
    <row r="19" spans="1:6" s="18" customFormat="1" ht="19.5" customHeight="1">
      <c r="A19" s="35" t="s">
        <v>15</v>
      </c>
      <c r="B19" s="19">
        <v>1.08</v>
      </c>
      <c r="C19" s="19">
        <f t="shared" si="3"/>
        <v>0.4396678065461652</v>
      </c>
      <c r="D19" s="19">
        <v>76.81</v>
      </c>
      <c r="E19" s="19">
        <f t="shared" si="4"/>
        <v>29.689613853349307</v>
      </c>
      <c r="F19" s="20">
        <f t="shared" si="5"/>
        <v>15.064640829947736</v>
      </c>
    </row>
    <row r="20" spans="1:6" s="18" customFormat="1" ht="19.5" customHeight="1">
      <c r="A20" s="34" t="s">
        <v>16</v>
      </c>
      <c r="B20" s="16">
        <v>14.68</v>
      </c>
      <c r="C20" s="16">
        <f t="shared" si="3"/>
        <v>5.9762253704608375</v>
      </c>
      <c r="D20" s="16">
        <v>24.2</v>
      </c>
      <c r="E20" s="16">
        <f t="shared" si="4"/>
        <v>9.354103049746818</v>
      </c>
      <c r="F20" s="17">
        <f t="shared" si="5"/>
        <v>7.665164210103828</v>
      </c>
    </row>
    <row r="21" spans="1:6" s="18" customFormat="1" ht="19.5" customHeight="1">
      <c r="A21" s="35" t="s">
        <v>17</v>
      </c>
      <c r="B21" s="19">
        <v>32.05</v>
      </c>
      <c r="C21" s="19">
        <f t="shared" si="3"/>
        <v>13.047549259078325</v>
      </c>
      <c r="D21" s="19">
        <v>34.85</v>
      </c>
      <c r="E21" s="19">
        <f t="shared" si="4"/>
        <v>13.470681458003167</v>
      </c>
      <c r="F21" s="20">
        <f t="shared" si="5"/>
        <v>13.259115358540747</v>
      </c>
    </row>
    <row r="22" spans="1:6" s="18" customFormat="1" ht="19.5" customHeight="1">
      <c r="A22" s="34" t="s">
        <v>18</v>
      </c>
      <c r="B22" s="16">
        <v>3.72</v>
      </c>
      <c r="C22" s="16">
        <f t="shared" si="3"/>
        <v>1.5144113336590133</v>
      </c>
      <c r="D22" s="16">
        <v>1.93</v>
      </c>
      <c r="E22" s="16">
        <f t="shared" si="4"/>
        <v>0.7460090448765025</v>
      </c>
      <c r="F22" s="17">
        <f t="shared" si="5"/>
        <v>1.1302101892677578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18.54</v>
      </c>
      <c r="C24" s="16">
        <f t="shared" si="3"/>
        <v>7.547630679042501</v>
      </c>
      <c r="D24" s="16">
        <v>9.8</v>
      </c>
      <c r="E24" s="16">
        <f t="shared" si="4"/>
        <v>3.7880252019635887</v>
      </c>
      <c r="F24" s="17">
        <f t="shared" si="5"/>
        <v>5.667827940503045</v>
      </c>
    </row>
    <row r="25" spans="1:6" s="18" customFormat="1" ht="19.5" customHeight="1">
      <c r="A25" s="35" t="s">
        <v>26</v>
      </c>
      <c r="B25" s="19">
        <v>4.1</v>
      </c>
      <c r="C25" s="19">
        <f t="shared" si="3"/>
        <v>1.669109265591923</v>
      </c>
      <c r="D25" s="19">
        <v>11.9</v>
      </c>
      <c r="E25" s="19">
        <f t="shared" si="4"/>
        <v>4.599744888098643</v>
      </c>
      <c r="F25" s="20">
        <f t="shared" si="5"/>
        <v>3.134427076845283</v>
      </c>
    </row>
    <row r="26" spans="1:6" s="18" customFormat="1" ht="19.5" customHeight="1">
      <c r="A26" s="34" t="s">
        <v>20</v>
      </c>
      <c r="B26" s="16">
        <v>1.98</v>
      </c>
      <c r="C26" s="16">
        <f t="shared" si="3"/>
        <v>0.806057645334636</v>
      </c>
      <c r="D26" s="16">
        <v>1.94</v>
      </c>
      <c r="E26" s="16">
        <f t="shared" si="4"/>
        <v>0.7498743767152409</v>
      </c>
      <c r="F26" s="17">
        <f t="shared" si="5"/>
        <v>0.7779660110249385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2.38</v>
      </c>
      <c r="E27" s="19">
        <f t="shared" si="4"/>
        <v>0.9199489776197285</v>
      </c>
      <c r="F27" s="20">
        <f t="shared" si="5"/>
        <v>0.45997448880986425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9.18</v>
      </c>
      <c r="C29" s="19">
        <f t="shared" si="3"/>
        <v>3.7371763556424034</v>
      </c>
      <c r="D29" s="19">
        <v>1.55</v>
      </c>
      <c r="E29" s="19">
        <f t="shared" si="4"/>
        <v>0.5991264350044451</v>
      </c>
      <c r="F29" s="20">
        <f t="shared" si="5"/>
        <v>2.168151395323424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4.79</v>
      </c>
      <c r="C31" s="19">
        <f t="shared" si="3"/>
        <v>1.9500081419964177</v>
      </c>
      <c r="D31" s="19">
        <v>3.27</v>
      </c>
      <c r="E31" s="19">
        <f t="shared" si="4"/>
        <v>1.263963511267442</v>
      </c>
      <c r="F31" s="20">
        <f t="shared" si="5"/>
        <v>1.60698582663193</v>
      </c>
    </row>
    <row r="32" spans="1:6" s="18" customFormat="1" ht="19.5" customHeight="1">
      <c r="A32" s="34" t="s">
        <v>25</v>
      </c>
      <c r="B32" s="16">
        <v>23.84</v>
      </c>
      <c r="C32" s="16">
        <f t="shared" si="3"/>
        <v>9.70525972968572</v>
      </c>
      <c r="D32" s="16">
        <v>30.3</v>
      </c>
      <c r="E32" s="16">
        <f t="shared" si="4"/>
        <v>11.711955471377216</v>
      </c>
      <c r="F32" s="17">
        <f t="shared" si="5"/>
        <v>10.708607600531469</v>
      </c>
    </row>
    <row r="33" spans="1:6" s="27" customFormat="1" ht="19.5" customHeight="1">
      <c r="A33" s="24"/>
      <c r="B33" s="25">
        <f>SUM(B18:B32)</f>
        <v>210.14</v>
      </c>
      <c r="C33" s="25">
        <f t="shared" si="3"/>
        <v>85.5479563588992</v>
      </c>
      <c r="D33" s="25">
        <f>SUM(D18:D32)</f>
        <v>239.06000000000003</v>
      </c>
      <c r="E33" s="25">
        <f t="shared" si="4"/>
        <v>92.40462293687914</v>
      </c>
      <c r="F33" s="26">
        <f t="shared" si="5"/>
        <v>88.97628964788916</v>
      </c>
    </row>
    <row r="34" spans="1:6" s="33" customFormat="1" ht="19.5" customHeight="1">
      <c r="A34" s="28" t="s">
        <v>4</v>
      </c>
      <c r="B34" s="29">
        <f>SUM(B7:B15,B18:B32)</f>
        <v>245.64</v>
      </c>
      <c r="C34" s="29">
        <f t="shared" si="3"/>
        <v>100</v>
      </c>
      <c r="D34" s="29">
        <f>SUM(D7:D15,D18:D32)</f>
        <v>258.71000000000004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K24" sqref="K24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241</v>
      </c>
      <c r="C4" s="88"/>
      <c r="D4" s="87" t="s">
        <v>242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243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2.38</v>
      </c>
      <c r="C7" s="16">
        <f aca="true" t="shared" si="0" ref="C7:C16">B7/$B$34*100</f>
        <v>0.9473013851297563</v>
      </c>
      <c r="D7" s="16">
        <v>1.44</v>
      </c>
      <c r="E7" s="16">
        <f aca="true" t="shared" si="1" ref="E7:E16">D7/$D$34*100</f>
        <v>0.5682715074980269</v>
      </c>
      <c r="F7" s="17">
        <f aca="true" t="shared" si="2" ref="F7:F16">(C7+E7)/2</f>
        <v>0.7577864463138916</v>
      </c>
    </row>
    <row r="8" spans="1:6" s="18" customFormat="1" ht="19.5" customHeight="1">
      <c r="A8" s="35" t="s">
        <v>6</v>
      </c>
      <c r="B8" s="19">
        <v>0.65</v>
      </c>
      <c r="C8" s="19">
        <f t="shared" si="0"/>
        <v>0.258716764846362</v>
      </c>
      <c r="D8" s="19">
        <v>1.19</v>
      </c>
      <c r="E8" s="19">
        <f t="shared" si="1"/>
        <v>0.4696132596685083</v>
      </c>
      <c r="F8" s="20">
        <f t="shared" si="2"/>
        <v>0.36416501225743514</v>
      </c>
    </row>
    <row r="9" spans="1:6" s="18" customFormat="1" ht="19.5" customHeight="1">
      <c r="A9" s="34" t="s">
        <v>1</v>
      </c>
      <c r="B9" s="16">
        <v>0.11</v>
      </c>
      <c r="C9" s="16">
        <f t="shared" si="0"/>
        <v>0.043782837127845885</v>
      </c>
      <c r="D9" s="16">
        <v>0.05</v>
      </c>
      <c r="E9" s="16">
        <f t="shared" si="1"/>
        <v>0.019731649565903713</v>
      </c>
      <c r="F9" s="17">
        <f t="shared" si="2"/>
        <v>0.0317572433468748</v>
      </c>
    </row>
    <row r="10" spans="1:6" s="18" customFormat="1" ht="19.5" customHeight="1">
      <c r="A10" s="35" t="s">
        <v>2</v>
      </c>
      <c r="B10" s="19">
        <v>5.82</v>
      </c>
      <c r="C10" s="19">
        <f t="shared" si="0"/>
        <v>2.3165101098551184</v>
      </c>
      <c r="D10" s="19">
        <v>6.53</v>
      </c>
      <c r="E10" s="19">
        <f t="shared" si="1"/>
        <v>2.576953433307025</v>
      </c>
      <c r="F10" s="20">
        <f t="shared" si="2"/>
        <v>2.4467317715810717</v>
      </c>
    </row>
    <row r="11" spans="1:6" s="18" customFormat="1" ht="19.5" customHeight="1">
      <c r="A11" s="34" t="s">
        <v>9</v>
      </c>
      <c r="B11" s="16">
        <v>4.46</v>
      </c>
      <c r="C11" s="16">
        <f t="shared" si="0"/>
        <v>1.775195032638115</v>
      </c>
      <c r="D11" s="16">
        <v>4.23</v>
      </c>
      <c r="E11" s="16">
        <f t="shared" si="1"/>
        <v>1.6692975532754541</v>
      </c>
      <c r="F11" s="17">
        <f t="shared" si="2"/>
        <v>1.7222462929567846</v>
      </c>
    </row>
    <row r="12" spans="1:6" s="18" customFormat="1" ht="19.5" customHeight="1">
      <c r="A12" s="35" t="s">
        <v>13</v>
      </c>
      <c r="B12" s="19">
        <v>3.93</v>
      </c>
      <c r="C12" s="19">
        <f t="shared" si="0"/>
        <v>1.5642413628403122</v>
      </c>
      <c r="D12" s="19">
        <v>2.93</v>
      </c>
      <c r="E12" s="19">
        <f t="shared" si="1"/>
        <v>1.1562746645619575</v>
      </c>
      <c r="F12" s="20">
        <f t="shared" si="2"/>
        <v>1.3602580137011349</v>
      </c>
    </row>
    <row r="13" spans="1:6" s="18" customFormat="1" ht="19.5" customHeight="1">
      <c r="A13" s="34" t="s">
        <v>10</v>
      </c>
      <c r="B13" s="16">
        <v>0.57</v>
      </c>
      <c r="C13" s="16">
        <f t="shared" si="0"/>
        <v>0.22687470148065594</v>
      </c>
      <c r="D13" s="16">
        <v>1.24</v>
      </c>
      <c r="E13" s="16">
        <f t="shared" si="1"/>
        <v>0.48934490923441204</v>
      </c>
      <c r="F13" s="17">
        <f t="shared" si="2"/>
        <v>0.358109805357534</v>
      </c>
    </row>
    <row r="14" spans="1:6" s="18" customFormat="1" ht="19.5" customHeight="1">
      <c r="A14" s="35" t="s">
        <v>11</v>
      </c>
      <c r="B14" s="19">
        <v>2.64</v>
      </c>
      <c r="C14" s="19">
        <f t="shared" si="0"/>
        <v>1.0507880910683012</v>
      </c>
      <c r="D14" s="19">
        <v>1.26</v>
      </c>
      <c r="E14" s="19">
        <f t="shared" si="1"/>
        <v>0.49723756906077354</v>
      </c>
      <c r="F14" s="20">
        <f t="shared" si="2"/>
        <v>0.7740128300645374</v>
      </c>
    </row>
    <row r="15" spans="1:6" s="18" customFormat="1" ht="19.5" customHeight="1">
      <c r="A15" s="34" t="s">
        <v>12</v>
      </c>
      <c r="B15" s="16">
        <v>0.44</v>
      </c>
      <c r="C15" s="16">
        <f t="shared" si="0"/>
        <v>0.17513134851138354</v>
      </c>
      <c r="D15" s="16">
        <v>0</v>
      </c>
      <c r="E15" s="16">
        <f t="shared" si="1"/>
        <v>0</v>
      </c>
      <c r="F15" s="17">
        <f t="shared" si="2"/>
        <v>0.08756567425569177</v>
      </c>
    </row>
    <row r="16" spans="1:6" s="18" customFormat="1" ht="19.5" customHeight="1">
      <c r="A16" s="23"/>
      <c r="B16" s="21">
        <f>SUM(B7:B15)</f>
        <v>21.000000000000004</v>
      </c>
      <c r="C16" s="21">
        <f t="shared" si="0"/>
        <v>8.35854163349785</v>
      </c>
      <c r="D16" s="21">
        <f>SUM(D7:D15)</f>
        <v>18.87</v>
      </c>
      <c r="E16" s="21">
        <f t="shared" si="1"/>
        <v>7.446724546172061</v>
      </c>
      <c r="F16" s="22">
        <f t="shared" si="2"/>
        <v>7.902633089834955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54.9</v>
      </c>
      <c r="C18" s="16">
        <f aca="true" t="shared" si="3" ref="C18:C34">B18/$B$34*100</f>
        <v>21.851615984715806</v>
      </c>
      <c r="D18" s="16">
        <v>40.39</v>
      </c>
      <c r="E18" s="16">
        <f aca="true" t="shared" si="4" ref="E18:E34">D18/$D$34*100</f>
        <v>15.93922651933702</v>
      </c>
      <c r="F18" s="17">
        <f aca="true" t="shared" si="5" ref="F18:F34">(C18+E18)/2</f>
        <v>18.895421252026413</v>
      </c>
    </row>
    <row r="19" spans="1:6" s="18" customFormat="1" ht="19.5" customHeight="1">
      <c r="A19" s="35" t="s">
        <v>15</v>
      </c>
      <c r="B19" s="19">
        <v>15.86</v>
      </c>
      <c r="C19" s="19">
        <f t="shared" si="3"/>
        <v>6.312689062251234</v>
      </c>
      <c r="D19" s="19">
        <v>59.3</v>
      </c>
      <c r="E19" s="19">
        <f t="shared" si="4"/>
        <v>23.4017363851618</v>
      </c>
      <c r="F19" s="20">
        <f t="shared" si="5"/>
        <v>14.857212723706517</v>
      </c>
    </row>
    <row r="20" spans="1:6" s="18" customFormat="1" ht="19.5" customHeight="1">
      <c r="A20" s="34" t="s">
        <v>16</v>
      </c>
      <c r="B20" s="16">
        <v>11.98</v>
      </c>
      <c r="C20" s="16">
        <f t="shared" si="3"/>
        <v>4.768348989014489</v>
      </c>
      <c r="D20" s="16">
        <v>15.93</v>
      </c>
      <c r="E20" s="16">
        <f t="shared" si="4"/>
        <v>6.286503551696922</v>
      </c>
      <c r="F20" s="17">
        <f t="shared" si="5"/>
        <v>5.527426270355705</v>
      </c>
    </row>
    <row r="21" spans="1:6" s="18" customFormat="1" ht="19.5" customHeight="1">
      <c r="A21" s="35" t="s">
        <v>17</v>
      </c>
      <c r="B21" s="19">
        <v>23.18</v>
      </c>
      <c r="C21" s="19">
        <f t="shared" si="3"/>
        <v>9.226237860213342</v>
      </c>
      <c r="D21" s="19">
        <v>26.4</v>
      </c>
      <c r="E21" s="19">
        <f t="shared" si="4"/>
        <v>10.41831097079716</v>
      </c>
      <c r="F21" s="20">
        <f t="shared" si="5"/>
        <v>9.822274415505252</v>
      </c>
    </row>
    <row r="22" spans="1:6" s="18" customFormat="1" ht="19.5" customHeight="1">
      <c r="A22" s="34" t="s">
        <v>18</v>
      </c>
      <c r="B22" s="16">
        <v>4.39</v>
      </c>
      <c r="C22" s="16">
        <f t="shared" si="3"/>
        <v>1.747333227193122</v>
      </c>
      <c r="D22" s="16">
        <v>3.29</v>
      </c>
      <c r="E22" s="16">
        <f t="shared" si="4"/>
        <v>1.2983425414364642</v>
      </c>
      <c r="F22" s="17">
        <f t="shared" si="5"/>
        <v>1.522837884314793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1.2</v>
      </c>
      <c r="E23" s="19">
        <f t="shared" si="4"/>
        <v>0.4735595895816891</v>
      </c>
      <c r="F23" s="20">
        <f t="shared" si="5"/>
        <v>0.23677979479084454</v>
      </c>
    </row>
    <row r="24" spans="1:6" s="18" customFormat="1" ht="19.5" customHeight="1">
      <c r="A24" s="34" t="s">
        <v>19</v>
      </c>
      <c r="B24" s="16">
        <v>21.38</v>
      </c>
      <c r="C24" s="16">
        <f t="shared" si="3"/>
        <v>8.509791434484953</v>
      </c>
      <c r="D24" s="16">
        <v>12.33</v>
      </c>
      <c r="E24" s="16">
        <f t="shared" si="4"/>
        <v>4.865824782951855</v>
      </c>
      <c r="F24" s="17">
        <f t="shared" si="5"/>
        <v>6.687808108718404</v>
      </c>
    </row>
    <row r="25" spans="1:6" s="18" customFormat="1" ht="19.5" customHeight="1">
      <c r="A25" s="35" t="s">
        <v>26</v>
      </c>
      <c r="B25" s="19">
        <v>18.32</v>
      </c>
      <c r="C25" s="19">
        <f t="shared" si="3"/>
        <v>7.291832510746696</v>
      </c>
      <c r="D25" s="19">
        <v>6.92</v>
      </c>
      <c r="E25" s="19">
        <f t="shared" si="4"/>
        <v>2.7308602999210736</v>
      </c>
      <c r="F25" s="20">
        <f t="shared" si="5"/>
        <v>5.011346405333885</v>
      </c>
    </row>
    <row r="26" spans="1:6" s="18" customFormat="1" ht="19.5" customHeight="1">
      <c r="A26" s="34" t="s">
        <v>20</v>
      </c>
      <c r="B26" s="16">
        <v>2.5</v>
      </c>
      <c r="C26" s="16">
        <f t="shared" si="3"/>
        <v>0.9950644801783155</v>
      </c>
      <c r="D26" s="16">
        <v>3.66</v>
      </c>
      <c r="E26" s="16">
        <f t="shared" si="4"/>
        <v>1.4443567482241517</v>
      </c>
      <c r="F26" s="17">
        <f t="shared" si="5"/>
        <v>1.2197106142012335</v>
      </c>
    </row>
    <row r="27" spans="1:6" s="18" customFormat="1" ht="19.5" customHeight="1">
      <c r="A27" s="35" t="s">
        <v>3</v>
      </c>
      <c r="B27" s="19">
        <v>3.36</v>
      </c>
      <c r="C27" s="19">
        <f t="shared" si="3"/>
        <v>1.337366661359656</v>
      </c>
      <c r="D27" s="19">
        <v>0</v>
      </c>
      <c r="E27" s="19">
        <f t="shared" si="4"/>
        <v>0</v>
      </c>
      <c r="F27" s="20">
        <f t="shared" si="5"/>
        <v>0.668683330679828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24.74</v>
      </c>
      <c r="E28" s="16">
        <f t="shared" si="4"/>
        <v>9.763220205209155</v>
      </c>
      <c r="F28" s="17">
        <f t="shared" si="5"/>
        <v>4.8816101026045775</v>
      </c>
    </row>
    <row r="29" spans="1:6" s="18" customFormat="1" ht="19.5" customHeight="1">
      <c r="A29" s="35" t="s">
        <v>22</v>
      </c>
      <c r="B29" s="19">
        <v>2.23</v>
      </c>
      <c r="C29" s="19">
        <f t="shared" si="3"/>
        <v>0.8875975163190575</v>
      </c>
      <c r="D29" s="19">
        <v>0.45</v>
      </c>
      <c r="E29" s="19">
        <f t="shared" si="4"/>
        <v>0.1775848460931334</v>
      </c>
      <c r="F29" s="20">
        <f t="shared" si="5"/>
        <v>0.5325911812060955</v>
      </c>
    </row>
    <row r="30" spans="1:6" s="18" customFormat="1" ht="19.5" customHeight="1">
      <c r="A30" s="34" t="s">
        <v>23</v>
      </c>
      <c r="B30" s="16">
        <v>0.69</v>
      </c>
      <c r="C30" s="16">
        <f t="shared" si="3"/>
        <v>0.2746377965292151</v>
      </c>
      <c r="D30" s="16">
        <v>0</v>
      </c>
      <c r="E30" s="16">
        <f t="shared" si="4"/>
        <v>0</v>
      </c>
      <c r="F30" s="17">
        <f t="shared" si="5"/>
        <v>0.13731889826460755</v>
      </c>
    </row>
    <row r="31" spans="1:6" s="18" customFormat="1" ht="19.5" customHeight="1">
      <c r="A31" s="35" t="s">
        <v>24</v>
      </c>
      <c r="B31" s="19">
        <v>7.71</v>
      </c>
      <c r="C31" s="19">
        <f t="shared" si="3"/>
        <v>3.0687788568699252</v>
      </c>
      <c r="D31" s="19">
        <v>6</v>
      </c>
      <c r="E31" s="19">
        <f t="shared" si="4"/>
        <v>2.3677979479084454</v>
      </c>
      <c r="F31" s="20">
        <f t="shared" si="5"/>
        <v>2.7182884023891853</v>
      </c>
    </row>
    <row r="32" spans="1:6" s="18" customFormat="1" ht="19.5" customHeight="1">
      <c r="A32" s="34" t="s">
        <v>25</v>
      </c>
      <c r="B32" s="16">
        <v>63.74</v>
      </c>
      <c r="C32" s="16">
        <f t="shared" si="3"/>
        <v>25.37016398662633</v>
      </c>
      <c r="D32" s="16">
        <v>33.92</v>
      </c>
      <c r="E32" s="16">
        <f t="shared" si="4"/>
        <v>13.385951065509078</v>
      </c>
      <c r="F32" s="17">
        <f t="shared" si="5"/>
        <v>19.378057526067703</v>
      </c>
    </row>
    <row r="33" spans="1:6" s="27" customFormat="1" ht="19.5" customHeight="1">
      <c r="A33" s="24"/>
      <c r="B33" s="25">
        <f>SUM(B18:B32)</f>
        <v>230.24</v>
      </c>
      <c r="C33" s="25">
        <f t="shared" si="3"/>
        <v>91.64145836650215</v>
      </c>
      <c r="D33" s="25">
        <f>SUM(D18:D32)</f>
        <v>234.52999999999997</v>
      </c>
      <c r="E33" s="25">
        <f t="shared" si="4"/>
        <v>92.55327545382794</v>
      </c>
      <c r="F33" s="26">
        <f t="shared" si="5"/>
        <v>92.09736691016505</v>
      </c>
    </row>
    <row r="34" spans="1:6" s="33" customFormat="1" ht="19.5" customHeight="1">
      <c r="A34" s="28" t="s">
        <v>4</v>
      </c>
      <c r="B34" s="29">
        <f>SUM(B7:B15,B18:B32)</f>
        <v>251.24</v>
      </c>
      <c r="C34" s="29">
        <f t="shared" si="3"/>
        <v>100</v>
      </c>
      <c r="D34" s="29">
        <f>SUM(D7:D15,D18:D32)</f>
        <v>253.39999999999998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I28" sqref="I28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246</v>
      </c>
      <c r="C4" s="88"/>
      <c r="D4" s="87" t="s">
        <v>247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248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2.8</v>
      </c>
      <c r="C7" s="16">
        <f aca="true" t="shared" si="0" ref="C7:C16">B7/$B$34*100</f>
        <v>1.1315417256011313</v>
      </c>
      <c r="D7" s="16">
        <v>1.07</v>
      </c>
      <c r="E7" s="16">
        <f aca="true" t="shared" si="1" ref="E7:E16">D7/$D$34*100</f>
        <v>0.406287970838396</v>
      </c>
      <c r="F7" s="17">
        <f aca="true" t="shared" si="2" ref="F7:F16">(C7+E7)/2</f>
        <v>0.7689148482197636</v>
      </c>
    </row>
    <row r="8" spans="1:6" s="18" customFormat="1" ht="19.5" customHeight="1">
      <c r="A8" s="35" t="s">
        <v>6</v>
      </c>
      <c r="B8" s="19">
        <v>1.82</v>
      </c>
      <c r="C8" s="19">
        <f t="shared" si="0"/>
        <v>0.7355021216407354</v>
      </c>
      <c r="D8" s="19">
        <v>0.41</v>
      </c>
      <c r="E8" s="19">
        <f t="shared" si="1"/>
        <v>0.15568043742405827</v>
      </c>
      <c r="F8" s="20">
        <f t="shared" si="2"/>
        <v>0.4455912795323968</v>
      </c>
    </row>
    <row r="9" spans="1:6" s="18" customFormat="1" ht="19.5" customHeight="1">
      <c r="A9" s="34" t="s">
        <v>1</v>
      </c>
      <c r="B9" s="16">
        <v>0.18</v>
      </c>
      <c r="C9" s="16">
        <f t="shared" si="0"/>
        <v>0.07274196807435844</v>
      </c>
      <c r="D9" s="16">
        <v>0</v>
      </c>
      <c r="E9" s="16">
        <f t="shared" si="1"/>
        <v>0</v>
      </c>
      <c r="F9" s="17">
        <f t="shared" si="2"/>
        <v>0.03637098403717922</v>
      </c>
    </row>
    <row r="10" spans="1:6" s="18" customFormat="1" ht="19.5" customHeight="1">
      <c r="A10" s="35" t="s">
        <v>2</v>
      </c>
      <c r="B10" s="19">
        <v>8.97</v>
      </c>
      <c r="C10" s="19">
        <f t="shared" si="0"/>
        <v>3.624974742372196</v>
      </c>
      <c r="D10" s="19">
        <v>8.05</v>
      </c>
      <c r="E10" s="19">
        <f t="shared" si="1"/>
        <v>3.0566524908869983</v>
      </c>
      <c r="F10" s="20">
        <f t="shared" si="2"/>
        <v>3.340813616629597</v>
      </c>
    </row>
    <row r="11" spans="1:6" s="18" customFormat="1" ht="19.5" customHeight="1">
      <c r="A11" s="34" t="s">
        <v>9</v>
      </c>
      <c r="B11" s="16">
        <v>6.94</v>
      </c>
      <c r="C11" s="16">
        <f t="shared" si="0"/>
        <v>2.804606991311376</v>
      </c>
      <c r="D11" s="16">
        <v>2.81</v>
      </c>
      <c r="E11" s="16">
        <f t="shared" si="1"/>
        <v>1.0669805589307408</v>
      </c>
      <c r="F11" s="17">
        <f t="shared" si="2"/>
        <v>1.9357937751210583</v>
      </c>
    </row>
    <row r="12" spans="1:6" s="18" customFormat="1" ht="19.5" customHeight="1">
      <c r="A12" s="35" t="s">
        <v>13</v>
      </c>
      <c r="B12" s="19">
        <v>4.29</v>
      </c>
      <c r="C12" s="19">
        <f t="shared" si="0"/>
        <v>1.7336835724388762</v>
      </c>
      <c r="D12" s="19">
        <v>3.65</v>
      </c>
      <c r="E12" s="19">
        <f t="shared" si="1"/>
        <v>1.3859356014580797</v>
      </c>
      <c r="F12" s="20">
        <f t="shared" si="2"/>
        <v>1.5598095869484778</v>
      </c>
    </row>
    <row r="13" spans="1:6" s="18" customFormat="1" ht="19.5" customHeight="1">
      <c r="A13" s="34" t="s">
        <v>10</v>
      </c>
      <c r="B13" s="16">
        <v>0.64</v>
      </c>
      <c r="C13" s="16">
        <f t="shared" si="0"/>
        <v>0.25863810870883003</v>
      </c>
      <c r="D13" s="16">
        <v>0.67</v>
      </c>
      <c r="E13" s="16">
        <f t="shared" si="1"/>
        <v>0.2544046172539489</v>
      </c>
      <c r="F13" s="17">
        <f t="shared" si="2"/>
        <v>0.2565213629813895</v>
      </c>
    </row>
    <row r="14" spans="1:6" s="18" customFormat="1" ht="19.5" customHeight="1">
      <c r="A14" s="35" t="s">
        <v>11</v>
      </c>
      <c r="B14" s="19">
        <v>1.13</v>
      </c>
      <c r="C14" s="19">
        <f t="shared" si="0"/>
        <v>0.456657910689028</v>
      </c>
      <c r="D14" s="19">
        <v>3.67</v>
      </c>
      <c r="E14" s="19">
        <f t="shared" si="1"/>
        <v>1.3935297691373023</v>
      </c>
      <c r="F14" s="20">
        <f t="shared" si="2"/>
        <v>0.9250938399131652</v>
      </c>
    </row>
    <row r="15" spans="1:6" s="18" customFormat="1" ht="19.5" customHeight="1">
      <c r="A15" s="34" t="s">
        <v>12</v>
      </c>
      <c r="B15" s="16">
        <v>0.53</v>
      </c>
      <c r="C15" s="16">
        <f t="shared" si="0"/>
        <v>0.21418468377449987</v>
      </c>
      <c r="D15" s="16">
        <v>0</v>
      </c>
      <c r="E15" s="16">
        <f t="shared" si="1"/>
        <v>0</v>
      </c>
      <c r="F15" s="17">
        <f t="shared" si="2"/>
        <v>0.10709234188724993</v>
      </c>
    </row>
    <row r="16" spans="1:6" s="18" customFormat="1" ht="19.5" customHeight="1">
      <c r="A16" s="23"/>
      <c r="B16" s="21">
        <f>SUM(B7:B15)</f>
        <v>27.3</v>
      </c>
      <c r="C16" s="21">
        <f t="shared" si="0"/>
        <v>11.03253182461103</v>
      </c>
      <c r="D16" s="21">
        <f>SUM(D7:D15)</f>
        <v>20.330000000000005</v>
      </c>
      <c r="E16" s="21">
        <f t="shared" si="1"/>
        <v>7.719471445929527</v>
      </c>
      <c r="F16" s="22">
        <f t="shared" si="2"/>
        <v>9.376001635270278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92.14</v>
      </c>
      <c r="C18" s="16">
        <f aca="true" t="shared" si="3" ref="C18:C34">B18/$B$34*100</f>
        <v>37.23580521317437</v>
      </c>
      <c r="D18" s="16">
        <v>67.81</v>
      </c>
      <c r="E18" s="16">
        <f aca="true" t="shared" si="4" ref="E18:E34">D18/$D$34*100</f>
        <v>25.748025516403395</v>
      </c>
      <c r="F18" s="17">
        <f aca="true" t="shared" si="5" ref="F18:F34">(C18+E18)/2</f>
        <v>31.491915364788884</v>
      </c>
    </row>
    <row r="19" spans="1:6" s="18" customFormat="1" ht="19.5" customHeight="1">
      <c r="A19" s="35" t="s">
        <v>15</v>
      </c>
      <c r="B19" s="19">
        <v>8.64</v>
      </c>
      <c r="C19" s="19">
        <f t="shared" si="3"/>
        <v>3.4916144675692053</v>
      </c>
      <c r="D19" s="19">
        <v>15.6</v>
      </c>
      <c r="E19" s="19">
        <f t="shared" si="4"/>
        <v>5.923450789793437</v>
      </c>
      <c r="F19" s="20">
        <f t="shared" si="5"/>
        <v>4.707532628681321</v>
      </c>
    </row>
    <row r="20" spans="1:6" s="18" customFormat="1" ht="19.5" customHeight="1">
      <c r="A20" s="34" t="s">
        <v>16</v>
      </c>
      <c r="B20" s="16">
        <v>18.86</v>
      </c>
      <c r="C20" s="16">
        <f t="shared" si="3"/>
        <v>7.621741766013335</v>
      </c>
      <c r="D20" s="16">
        <v>11.5</v>
      </c>
      <c r="E20" s="16">
        <f t="shared" si="4"/>
        <v>4.366646415552855</v>
      </c>
      <c r="F20" s="17">
        <f t="shared" si="5"/>
        <v>5.994194090783095</v>
      </c>
    </row>
    <row r="21" spans="1:6" s="18" customFormat="1" ht="19.5" customHeight="1">
      <c r="A21" s="35" t="s">
        <v>17</v>
      </c>
      <c r="B21" s="19">
        <v>15.62</v>
      </c>
      <c r="C21" s="19">
        <f t="shared" si="3"/>
        <v>6.312386340674882</v>
      </c>
      <c r="D21" s="19">
        <v>28.39</v>
      </c>
      <c r="E21" s="19">
        <f t="shared" si="4"/>
        <v>10.779921020656133</v>
      </c>
      <c r="F21" s="20">
        <f t="shared" si="5"/>
        <v>8.546153680665508</v>
      </c>
    </row>
    <row r="22" spans="1:6" s="18" customFormat="1" ht="19.5" customHeight="1">
      <c r="A22" s="34" t="s">
        <v>18</v>
      </c>
      <c r="B22" s="16">
        <v>0.34</v>
      </c>
      <c r="C22" s="16">
        <f t="shared" si="3"/>
        <v>0.13740149525156597</v>
      </c>
      <c r="D22" s="16">
        <v>13.46</v>
      </c>
      <c r="E22" s="16">
        <f t="shared" si="4"/>
        <v>5.110874848116645</v>
      </c>
      <c r="F22" s="17">
        <f t="shared" si="5"/>
        <v>2.6241381716841055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0.74</v>
      </c>
      <c r="E23" s="19">
        <f t="shared" si="4"/>
        <v>0.2809842041312271</v>
      </c>
      <c r="F23" s="20">
        <f t="shared" si="5"/>
        <v>0.14049210206561355</v>
      </c>
    </row>
    <row r="24" spans="1:6" s="18" customFormat="1" ht="19.5" customHeight="1">
      <c r="A24" s="34" t="s">
        <v>19</v>
      </c>
      <c r="B24" s="16">
        <v>13.08</v>
      </c>
      <c r="C24" s="16">
        <f t="shared" si="3"/>
        <v>5.285916346736714</v>
      </c>
      <c r="D24" s="16">
        <v>30.83</v>
      </c>
      <c r="E24" s="16">
        <f t="shared" si="4"/>
        <v>11.706409477521259</v>
      </c>
      <c r="F24" s="17">
        <f t="shared" si="5"/>
        <v>8.496162912128987</v>
      </c>
    </row>
    <row r="25" spans="1:6" s="18" customFormat="1" ht="19.5" customHeight="1">
      <c r="A25" s="35" t="s">
        <v>26</v>
      </c>
      <c r="B25" s="19">
        <v>7.68</v>
      </c>
      <c r="C25" s="19">
        <f t="shared" si="3"/>
        <v>3.10365730450596</v>
      </c>
      <c r="D25" s="19">
        <v>9.22</v>
      </c>
      <c r="E25" s="19">
        <f t="shared" si="4"/>
        <v>3.5009113001215058</v>
      </c>
      <c r="F25" s="20">
        <f t="shared" si="5"/>
        <v>3.302284302313733</v>
      </c>
    </row>
    <row r="26" spans="1:6" s="18" customFormat="1" ht="19.5" customHeight="1">
      <c r="A26" s="34" t="s">
        <v>20</v>
      </c>
      <c r="B26" s="16">
        <v>5.28</v>
      </c>
      <c r="C26" s="16">
        <f t="shared" si="3"/>
        <v>2.1337643968478477</v>
      </c>
      <c r="D26" s="16">
        <v>1.83</v>
      </c>
      <c r="E26" s="16">
        <f t="shared" si="4"/>
        <v>0.6948663426488455</v>
      </c>
      <c r="F26" s="17">
        <f t="shared" si="5"/>
        <v>1.4143153697483466</v>
      </c>
    </row>
    <row r="27" spans="1:6" s="18" customFormat="1" ht="19.5" customHeight="1">
      <c r="A27" s="35" t="s">
        <v>3</v>
      </c>
      <c r="B27" s="19">
        <v>0.83</v>
      </c>
      <c r="C27" s="19">
        <f t="shared" si="3"/>
        <v>0.33542129723176395</v>
      </c>
      <c r="D27" s="19">
        <v>0</v>
      </c>
      <c r="E27" s="19">
        <f t="shared" si="4"/>
        <v>0</v>
      </c>
      <c r="F27" s="20">
        <f t="shared" si="5"/>
        <v>0.16771064861588197</v>
      </c>
    </row>
    <row r="28" spans="1:6" s="18" customFormat="1" ht="19.5" customHeight="1">
      <c r="A28" s="34" t="s">
        <v>21</v>
      </c>
      <c r="B28" s="16">
        <v>0.74</v>
      </c>
      <c r="C28" s="16">
        <f t="shared" si="3"/>
        <v>0.2990503131945847</v>
      </c>
      <c r="D28" s="16">
        <v>0</v>
      </c>
      <c r="E28" s="16">
        <f t="shared" si="4"/>
        <v>0</v>
      </c>
      <c r="F28" s="17">
        <f t="shared" si="5"/>
        <v>0.14952515659729235</v>
      </c>
    </row>
    <row r="29" spans="1:6" s="18" customFormat="1" ht="19.5" customHeight="1">
      <c r="A29" s="35" t="s">
        <v>22</v>
      </c>
      <c r="B29" s="19">
        <v>4.78</v>
      </c>
      <c r="C29" s="19">
        <f t="shared" si="3"/>
        <v>1.9317033744190744</v>
      </c>
      <c r="D29" s="19">
        <v>7.11</v>
      </c>
      <c r="E29" s="19">
        <f t="shared" si="4"/>
        <v>2.6997266099635473</v>
      </c>
      <c r="F29" s="20">
        <f t="shared" si="5"/>
        <v>2.3157149921913107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0.27</v>
      </c>
      <c r="E30" s="16">
        <f t="shared" si="4"/>
        <v>0.1025212636695018</v>
      </c>
      <c r="F30" s="17">
        <f t="shared" si="5"/>
        <v>0.0512606318347509</v>
      </c>
    </row>
    <row r="31" spans="1:6" s="18" customFormat="1" ht="19.5" customHeight="1">
      <c r="A31" s="35" t="s">
        <v>24</v>
      </c>
      <c r="B31" s="19">
        <v>5.24</v>
      </c>
      <c r="C31" s="19">
        <f t="shared" si="3"/>
        <v>2.117599515053546</v>
      </c>
      <c r="D31" s="19">
        <v>20.88</v>
      </c>
      <c r="E31" s="19">
        <f t="shared" si="4"/>
        <v>7.928311057108138</v>
      </c>
      <c r="F31" s="20">
        <f t="shared" si="5"/>
        <v>5.022955286080842</v>
      </c>
    </row>
    <row r="32" spans="1:6" s="18" customFormat="1" ht="19.5" customHeight="1">
      <c r="A32" s="34" t="s">
        <v>25</v>
      </c>
      <c r="B32" s="16">
        <v>46.92</v>
      </c>
      <c r="C32" s="16">
        <f t="shared" si="3"/>
        <v>18.9614063447161</v>
      </c>
      <c r="D32" s="16">
        <v>35.39</v>
      </c>
      <c r="E32" s="16">
        <f t="shared" si="4"/>
        <v>13.437879708383957</v>
      </c>
      <c r="F32" s="17">
        <f t="shared" si="5"/>
        <v>16.199643026550028</v>
      </c>
    </row>
    <row r="33" spans="1:6" s="27" customFormat="1" ht="19.5" customHeight="1">
      <c r="A33" s="24"/>
      <c r="B33" s="25">
        <f>SUM(B18:B32)</f>
        <v>220.15000000000003</v>
      </c>
      <c r="C33" s="25">
        <f t="shared" si="3"/>
        <v>88.96746817538896</v>
      </c>
      <c r="D33" s="25">
        <f>SUM(D18:D32)</f>
        <v>243.03000000000003</v>
      </c>
      <c r="E33" s="25">
        <f t="shared" si="4"/>
        <v>92.28052855407046</v>
      </c>
      <c r="F33" s="26">
        <f t="shared" si="5"/>
        <v>90.62399836472972</v>
      </c>
    </row>
    <row r="34" spans="1:6" s="33" customFormat="1" ht="19.5" customHeight="1">
      <c r="A34" s="28" t="s">
        <v>4</v>
      </c>
      <c r="B34" s="29">
        <f>SUM(B7:B15,B18:B32)</f>
        <v>247.45000000000005</v>
      </c>
      <c r="C34" s="29">
        <f t="shared" si="3"/>
        <v>100</v>
      </c>
      <c r="D34" s="29">
        <f>SUM(D7:D15,D18:D32)</f>
        <v>263.36000000000007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9"/>
      <c r="F3" s="13" t="s">
        <v>44</v>
      </c>
    </row>
    <row r="4" spans="1:6" s="11" customFormat="1" ht="19.5" customHeight="1">
      <c r="A4" s="12" t="s">
        <v>31</v>
      </c>
      <c r="B4" s="87" t="s">
        <v>5</v>
      </c>
      <c r="C4" s="88"/>
      <c r="D4" s="87" t="s">
        <v>8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75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4.91</v>
      </c>
      <c r="C7" s="16">
        <f aca="true" t="shared" si="0" ref="C7:C16">B7/$B$34*100</f>
        <v>1.9733140422795594</v>
      </c>
      <c r="D7" s="16">
        <v>5.77</v>
      </c>
      <c r="E7" s="16">
        <f aca="true" t="shared" si="1" ref="E7:E16">D7/$D$34*100</f>
        <v>2.3302774524453773</v>
      </c>
      <c r="F7" s="17">
        <f>(C7+E7)/2</f>
        <v>2.1517957473624683</v>
      </c>
    </row>
    <row r="8" spans="1:6" s="18" customFormat="1" ht="19.5" customHeight="1">
      <c r="A8" s="35" t="s">
        <v>6</v>
      </c>
      <c r="B8" s="19">
        <v>2.9</v>
      </c>
      <c r="C8" s="19">
        <f t="shared" si="0"/>
        <v>1.1655011655011653</v>
      </c>
      <c r="D8" s="19">
        <v>4.76</v>
      </c>
      <c r="E8" s="19">
        <f t="shared" si="1"/>
        <v>1.9223779330398607</v>
      </c>
      <c r="F8" s="38">
        <f>(C8+E8)/2</f>
        <v>1.543939549270513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aca="true" t="shared" si="2" ref="F9:F33">(C9+E9)/2</f>
        <v>0</v>
      </c>
    </row>
    <row r="10" spans="1:6" s="18" customFormat="1" ht="19.5" customHeight="1">
      <c r="A10" s="35" t="s">
        <v>2</v>
      </c>
      <c r="B10" s="19">
        <v>18.55</v>
      </c>
      <c r="C10" s="19">
        <f t="shared" si="0"/>
        <v>7.455188489671248</v>
      </c>
      <c r="D10" s="19">
        <v>18.12</v>
      </c>
      <c r="E10" s="19">
        <f t="shared" si="1"/>
        <v>7.317959694681152</v>
      </c>
      <c r="F10" s="38">
        <f t="shared" si="2"/>
        <v>7.3865740921762</v>
      </c>
    </row>
    <row r="11" spans="1:6" s="18" customFormat="1" ht="19.5" customHeight="1">
      <c r="A11" s="34" t="s">
        <v>9</v>
      </c>
      <c r="B11" s="16">
        <v>4.06</v>
      </c>
      <c r="C11" s="16">
        <f t="shared" si="0"/>
        <v>1.6317016317016313</v>
      </c>
      <c r="D11" s="16">
        <v>3.63</v>
      </c>
      <c r="E11" s="16">
        <f t="shared" si="1"/>
        <v>1.4660151043980452</v>
      </c>
      <c r="F11" s="17">
        <f t="shared" si="2"/>
        <v>1.5488583680498382</v>
      </c>
    </row>
    <row r="12" spans="1:6" s="18" customFormat="1" ht="19.5" customHeight="1">
      <c r="A12" s="35" t="s">
        <v>13</v>
      </c>
      <c r="B12" s="19">
        <v>8.23</v>
      </c>
      <c r="C12" s="19">
        <f t="shared" si="0"/>
        <v>3.3076119283015832</v>
      </c>
      <c r="D12" s="19">
        <v>2.79</v>
      </c>
      <c r="E12" s="19">
        <f t="shared" si="1"/>
        <v>1.1267719397439522</v>
      </c>
      <c r="F12" s="38">
        <f t="shared" si="2"/>
        <v>2.2171919340227677</v>
      </c>
    </row>
    <row r="13" spans="1:6" s="18" customFormat="1" ht="19.5" customHeight="1">
      <c r="A13" s="34" t="s">
        <v>10</v>
      </c>
      <c r="B13" s="16">
        <v>2.8</v>
      </c>
      <c r="C13" s="16">
        <f t="shared" si="0"/>
        <v>1.125311470139056</v>
      </c>
      <c r="D13" s="16">
        <v>2.44</v>
      </c>
      <c r="E13" s="16">
        <f t="shared" si="1"/>
        <v>0.9854206211380799</v>
      </c>
      <c r="F13" s="17">
        <f t="shared" si="2"/>
        <v>1.055366045638568</v>
      </c>
    </row>
    <row r="14" spans="1:6" s="18" customFormat="1" ht="19.5" customHeight="1">
      <c r="A14" s="35" t="s">
        <v>11</v>
      </c>
      <c r="B14" s="19">
        <v>2.32</v>
      </c>
      <c r="C14" s="19">
        <f t="shared" si="0"/>
        <v>0.9324009324009322</v>
      </c>
      <c r="D14" s="19">
        <v>3.87</v>
      </c>
      <c r="E14" s="19">
        <f t="shared" si="1"/>
        <v>1.5629417228706433</v>
      </c>
      <c r="F14" s="38">
        <f t="shared" si="2"/>
        <v>1.2476713276357878</v>
      </c>
    </row>
    <row r="15" spans="1:6" s="18" customFormat="1" ht="19.5" customHeight="1">
      <c r="A15" s="34" t="s">
        <v>12</v>
      </c>
      <c r="B15" s="16">
        <v>0.32</v>
      </c>
      <c r="C15" s="16">
        <f t="shared" si="0"/>
        <v>0.12860702515874928</v>
      </c>
      <c r="D15" s="16">
        <v>0</v>
      </c>
      <c r="E15" s="16">
        <f t="shared" si="1"/>
        <v>0</v>
      </c>
      <c r="F15" s="17">
        <f t="shared" si="2"/>
        <v>0.06430351257937464</v>
      </c>
    </row>
    <row r="16" spans="1:6" s="18" customFormat="1" ht="19.5" customHeight="1">
      <c r="A16" s="23"/>
      <c r="B16" s="21">
        <f>SUM(B7:B15)</f>
        <v>44.089999999999996</v>
      </c>
      <c r="C16" s="21">
        <f t="shared" si="0"/>
        <v>17.719636685153922</v>
      </c>
      <c r="D16" s="21">
        <f>SUM(D7:D15)</f>
        <v>41.379999999999995</v>
      </c>
      <c r="E16" s="21">
        <f t="shared" si="1"/>
        <v>16.71176446831711</v>
      </c>
      <c r="F16" s="26">
        <f t="shared" si="2"/>
        <v>17.215700576735514</v>
      </c>
    </row>
    <row r="17" spans="1:6" ht="19.5" customHeight="1">
      <c r="A17" s="4" t="s">
        <v>27</v>
      </c>
      <c r="B17" s="6"/>
      <c r="C17" s="6"/>
      <c r="D17" s="6"/>
      <c r="E17" s="6"/>
      <c r="F17" s="38"/>
    </row>
    <row r="18" spans="1:6" s="18" customFormat="1" ht="19.5" customHeight="1">
      <c r="A18" s="34" t="s">
        <v>14</v>
      </c>
      <c r="B18" s="16">
        <v>107.34</v>
      </c>
      <c r="C18" s="16">
        <f aca="true" t="shared" si="3" ref="C18:C34">B18/$B$34*100</f>
        <v>43.13961900168796</v>
      </c>
      <c r="D18" s="16">
        <v>93.9</v>
      </c>
      <c r="E18" s="16">
        <f aca="true" t="shared" si="4" ref="E18:E34">D18/$D$34*100</f>
        <v>37.92253947740398</v>
      </c>
      <c r="F18" s="17">
        <f t="shared" si="2"/>
        <v>40.531079239545974</v>
      </c>
    </row>
    <row r="19" spans="1:6" s="18" customFormat="1" ht="19.5" customHeight="1">
      <c r="A19" s="35" t="s">
        <v>15</v>
      </c>
      <c r="B19" s="19">
        <v>0</v>
      </c>
      <c r="C19" s="19">
        <f t="shared" si="3"/>
        <v>0</v>
      </c>
      <c r="D19" s="19">
        <v>1.5</v>
      </c>
      <c r="E19" s="19">
        <f t="shared" si="4"/>
        <v>0.6057913654537377</v>
      </c>
      <c r="F19" s="38">
        <f t="shared" si="2"/>
        <v>0.30289568272686884</v>
      </c>
    </row>
    <row r="20" spans="1:6" s="18" customFormat="1" ht="19.5" customHeight="1">
      <c r="A20" s="34" t="s">
        <v>16</v>
      </c>
      <c r="B20" s="16">
        <v>13.11</v>
      </c>
      <c r="C20" s="16">
        <f t="shared" si="3"/>
        <v>5.268869061972509</v>
      </c>
      <c r="D20" s="16">
        <v>24.89</v>
      </c>
      <c r="E20" s="16">
        <f t="shared" si="4"/>
        <v>10.05209805742902</v>
      </c>
      <c r="F20" s="17">
        <f t="shared" si="2"/>
        <v>7.660483559700765</v>
      </c>
    </row>
    <row r="21" spans="1:6" s="18" customFormat="1" ht="19.5" customHeight="1">
      <c r="A21" s="35" t="s">
        <v>17</v>
      </c>
      <c r="B21" s="19">
        <v>14.55</v>
      </c>
      <c r="C21" s="19">
        <f t="shared" si="3"/>
        <v>5.847600675186882</v>
      </c>
      <c r="D21" s="19">
        <v>14.77</v>
      </c>
      <c r="E21" s="19">
        <f t="shared" si="4"/>
        <v>5.965025645167803</v>
      </c>
      <c r="F21" s="38">
        <f t="shared" si="2"/>
        <v>5.906313160177342</v>
      </c>
    </row>
    <row r="22" spans="1:6" s="18" customFormat="1" ht="19.5" customHeight="1">
      <c r="A22" s="34" t="s">
        <v>18</v>
      </c>
      <c r="B22" s="16">
        <v>0</v>
      </c>
      <c r="C22" s="16">
        <f t="shared" si="3"/>
        <v>0</v>
      </c>
      <c r="D22" s="16">
        <v>0.76</v>
      </c>
      <c r="E22" s="16">
        <f t="shared" si="4"/>
        <v>0.3069342918298938</v>
      </c>
      <c r="F22" s="17">
        <f t="shared" si="2"/>
        <v>0.1534671459149469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38">
        <f t="shared" si="2"/>
        <v>0</v>
      </c>
    </row>
    <row r="24" spans="1:6" s="18" customFormat="1" ht="19.5" customHeight="1">
      <c r="A24" s="34" t="s">
        <v>19</v>
      </c>
      <c r="B24" s="16">
        <v>12.17</v>
      </c>
      <c r="C24" s="16">
        <f t="shared" si="3"/>
        <v>4.891085925568684</v>
      </c>
      <c r="D24" s="16">
        <v>9.73</v>
      </c>
      <c r="E24" s="16">
        <f t="shared" si="4"/>
        <v>3.9295666572432455</v>
      </c>
      <c r="F24" s="17">
        <f t="shared" si="2"/>
        <v>4.410326291405965</v>
      </c>
    </row>
    <row r="25" spans="1:6" s="18" customFormat="1" ht="19.5" customHeight="1">
      <c r="A25" s="35" t="s">
        <v>26</v>
      </c>
      <c r="B25" s="19">
        <v>2.57</v>
      </c>
      <c r="C25" s="19">
        <f t="shared" si="3"/>
        <v>1.032875170806205</v>
      </c>
      <c r="D25" s="19">
        <v>3.08</v>
      </c>
      <c r="E25" s="19">
        <f t="shared" si="4"/>
        <v>1.2438916037316747</v>
      </c>
      <c r="F25" s="38">
        <f t="shared" si="2"/>
        <v>1.1383833872689397</v>
      </c>
    </row>
    <row r="26" spans="1:6" s="18" customFormat="1" ht="19.5" customHeight="1">
      <c r="A26" s="34" t="s">
        <v>20</v>
      </c>
      <c r="B26" s="16">
        <v>3.24</v>
      </c>
      <c r="C26" s="16">
        <f t="shared" si="3"/>
        <v>1.3021461297323365</v>
      </c>
      <c r="D26" s="16">
        <v>2.37</v>
      </c>
      <c r="E26" s="16">
        <f t="shared" si="4"/>
        <v>0.9571503574169057</v>
      </c>
      <c r="F26" s="17">
        <f t="shared" si="2"/>
        <v>1.1296482435746211</v>
      </c>
    </row>
    <row r="27" spans="1:6" s="18" customFormat="1" ht="19.5" customHeight="1">
      <c r="A27" s="35" t="s">
        <v>3</v>
      </c>
      <c r="B27" s="19">
        <v>1.46</v>
      </c>
      <c r="C27" s="19">
        <f t="shared" si="3"/>
        <v>0.5867695522867935</v>
      </c>
      <c r="D27" s="19">
        <v>1.43</v>
      </c>
      <c r="E27" s="19">
        <f t="shared" si="4"/>
        <v>0.5775211017325633</v>
      </c>
      <c r="F27" s="38">
        <f t="shared" si="2"/>
        <v>0.5821453270096784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2"/>
        <v>0</v>
      </c>
    </row>
    <row r="29" spans="1:6" s="18" customFormat="1" ht="19.5" customHeight="1">
      <c r="A29" s="35" t="s">
        <v>22</v>
      </c>
      <c r="B29" s="19">
        <v>0</v>
      </c>
      <c r="C29" s="19">
        <f t="shared" si="3"/>
        <v>0</v>
      </c>
      <c r="D29" s="19">
        <v>0.39</v>
      </c>
      <c r="E29" s="19">
        <f t="shared" si="4"/>
        <v>0.15750575501797182</v>
      </c>
      <c r="F29" s="38">
        <f t="shared" si="2"/>
        <v>0.07875287750898591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2"/>
        <v>0</v>
      </c>
    </row>
    <row r="31" spans="1:6" s="18" customFormat="1" ht="19.5" customHeight="1">
      <c r="A31" s="35" t="s">
        <v>24</v>
      </c>
      <c r="B31" s="19">
        <v>3.01</v>
      </c>
      <c r="C31" s="19">
        <f t="shared" si="3"/>
        <v>1.2097098303994853</v>
      </c>
      <c r="D31" s="19">
        <v>6.24</v>
      </c>
      <c r="E31" s="19">
        <f t="shared" si="4"/>
        <v>2.520092080287549</v>
      </c>
      <c r="F31" s="38">
        <f t="shared" si="2"/>
        <v>1.8649009553435172</v>
      </c>
    </row>
    <row r="32" spans="1:6" s="18" customFormat="1" ht="19.5" customHeight="1">
      <c r="A32" s="34" t="s">
        <v>25</v>
      </c>
      <c r="B32" s="16">
        <v>47.28</v>
      </c>
      <c r="C32" s="16">
        <f t="shared" si="3"/>
        <v>19.001687967205207</v>
      </c>
      <c r="D32" s="16">
        <v>47.17</v>
      </c>
      <c r="E32" s="16">
        <f t="shared" si="4"/>
        <v>19.050119138968537</v>
      </c>
      <c r="F32" s="17">
        <f t="shared" si="2"/>
        <v>19.02590355308687</v>
      </c>
    </row>
    <row r="33" spans="1:6" s="27" customFormat="1" ht="19.5" customHeight="1">
      <c r="A33" s="24"/>
      <c r="B33" s="25">
        <f>SUM(B18:B32)</f>
        <v>204.73</v>
      </c>
      <c r="C33" s="25">
        <f t="shared" si="3"/>
        <v>82.28036331484606</v>
      </c>
      <c r="D33" s="25">
        <f>SUM(D18:D32)</f>
        <v>206.23000000000002</v>
      </c>
      <c r="E33" s="25">
        <f t="shared" si="4"/>
        <v>83.28823553168289</v>
      </c>
      <c r="F33" s="26">
        <f t="shared" si="2"/>
        <v>82.78429942326447</v>
      </c>
    </row>
    <row r="34" spans="1:6" s="33" customFormat="1" ht="19.5" customHeight="1">
      <c r="A34" s="28" t="s">
        <v>4</v>
      </c>
      <c r="B34" s="29">
        <f>SUM(B7:B15,B18:B32)</f>
        <v>248.82000000000002</v>
      </c>
      <c r="C34" s="29">
        <f t="shared" si="3"/>
        <v>100</v>
      </c>
      <c r="D34" s="29">
        <f>SUM(D7:D15,D18:D32)</f>
        <v>247.61</v>
      </c>
      <c r="E34" s="29">
        <f t="shared" si="4"/>
        <v>100</v>
      </c>
      <c r="F34" s="9">
        <f>(C34+E34)/2</f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H27" sqref="H27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253</v>
      </c>
      <c r="C4" s="88"/>
      <c r="D4" s="87" t="s">
        <v>254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255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2.9</v>
      </c>
      <c r="C7" s="16">
        <f aca="true" t="shared" si="0" ref="C7:C16">B7/$B$34*100</f>
        <v>1.1758981428918984</v>
      </c>
      <c r="D7" s="16">
        <v>2.3</v>
      </c>
      <c r="E7" s="16">
        <f aca="true" t="shared" si="1" ref="E7:E16">D7/$D$34*100</f>
        <v>0.8655402099875812</v>
      </c>
      <c r="F7" s="17">
        <f>(C7+E7)/2</f>
        <v>1.0207191764397399</v>
      </c>
    </row>
    <row r="8" spans="1:6" s="18" customFormat="1" ht="19.5" customHeight="1">
      <c r="A8" s="35" t="s">
        <v>6</v>
      </c>
      <c r="B8" s="19">
        <v>2.17</v>
      </c>
      <c r="C8" s="19">
        <f t="shared" si="0"/>
        <v>0.8798961965777308</v>
      </c>
      <c r="D8" s="19">
        <v>3.14</v>
      </c>
      <c r="E8" s="19">
        <f t="shared" si="1"/>
        <v>1.1816505475482633</v>
      </c>
      <c r="F8" s="20">
        <f aca="true" t="shared" si="2" ref="F8:F16">(C8+E8)/2</f>
        <v>1.030773372062997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0.15</v>
      </c>
      <c r="E9" s="16">
        <f t="shared" si="1"/>
        <v>0.05644827456440747</v>
      </c>
      <c r="F9" s="17">
        <f t="shared" si="2"/>
        <v>0.028224137282203736</v>
      </c>
    </row>
    <row r="10" spans="1:6" s="18" customFormat="1" ht="19.5" customHeight="1">
      <c r="A10" s="35" t="s">
        <v>2</v>
      </c>
      <c r="B10" s="19">
        <v>7.13</v>
      </c>
      <c r="C10" s="19">
        <f t="shared" si="0"/>
        <v>2.891087503041116</v>
      </c>
      <c r="D10" s="19">
        <v>6.34</v>
      </c>
      <c r="E10" s="19">
        <f t="shared" si="1"/>
        <v>2.3858804049222893</v>
      </c>
      <c r="F10" s="20">
        <f t="shared" si="2"/>
        <v>2.6384839539817024</v>
      </c>
    </row>
    <row r="11" spans="1:6" s="18" customFormat="1" ht="19.5" customHeight="1">
      <c r="A11" s="34" t="s">
        <v>9</v>
      </c>
      <c r="B11" s="16">
        <v>3.38</v>
      </c>
      <c r="C11" s="16">
        <f t="shared" si="0"/>
        <v>1.3705295596464195</v>
      </c>
      <c r="D11" s="16">
        <v>4.94</v>
      </c>
      <c r="E11" s="16">
        <f t="shared" si="1"/>
        <v>1.859029842321153</v>
      </c>
      <c r="F11" s="17">
        <f t="shared" si="2"/>
        <v>1.6147797009837863</v>
      </c>
    </row>
    <row r="12" spans="1:6" s="18" customFormat="1" ht="19.5" customHeight="1">
      <c r="A12" s="35" t="s">
        <v>13</v>
      </c>
      <c r="B12" s="19">
        <v>3.37</v>
      </c>
      <c r="C12" s="19">
        <f t="shared" si="0"/>
        <v>1.3664747384640339</v>
      </c>
      <c r="D12" s="19">
        <v>6</v>
      </c>
      <c r="E12" s="19">
        <f t="shared" si="1"/>
        <v>2.257930982576299</v>
      </c>
      <c r="F12" s="20">
        <f t="shared" si="2"/>
        <v>1.8122028605201663</v>
      </c>
    </row>
    <row r="13" spans="1:6" s="18" customFormat="1" ht="19.5" customHeight="1">
      <c r="A13" s="34" t="s">
        <v>10</v>
      </c>
      <c r="B13" s="16">
        <v>1.01</v>
      </c>
      <c r="C13" s="16">
        <f t="shared" si="0"/>
        <v>0.40953693942097147</v>
      </c>
      <c r="D13" s="16">
        <v>0.67</v>
      </c>
      <c r="E13" s="16">
        <f t="shared" si="1"/>
        <v>0.2521356263876868</v>
      </c>
      <c r="F13" s="17">
        <f t="shared" si="2"/>
        <v>0.3308362829043291</v>
      </c>
    </row>
    <row r="14" spans="1:6" s="18" customFormat="1" ht="19.5" customHeight="1">
      <c r="A14" s="35" t="s">
        <v>11</v>
      </c>
      <c r="B14" s="19">
        <v>2.15</v>
      </c>
      <c r="C14" s="19">
        <f t="shared" si="0"/>
        <v>0.8717865542129591</v>
      </c>
      <c r="D14" s="19">
        <v>1.28</v>
      </c>
      <c r="E14" s="19">
        <f t="shared" si="1"/>
        <v>0.4816919429496105</v>
      </c>
      <c r="F14" s="20">
        <f t="shared" si="2"/>
        <v>0.6767392485812849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22.11</v>
      </c>
      <c r="C16" s="21">
        <f t="shared" si="0"/>
        <v>8.96520963425513</v>
      </c>
      <c r="D16" s="21">
        <f>SUM(D7:D15)</f>
        <v>24.820000000000004</v>
      </c>
      <c r="E16" s="21">
        <f t="shared" si="1"/>
        <v>9.340307831257293</v>
      </c>
      <c r="F16" s="22">
        <f t="shared" si="2"/>
        <v>9.152758732756212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48.11</v>
      </c>
      <c r="C18" s="16">
        <f aca="true" t="shared" si="3" ref="C18:C34">B18/$B$34*100</f>
        <v>19.507744708458358</v>
      </c>
      <c r="D18" s="16">
        <v>23.91</v>
      </c>
      <c r="E18" s="16">
        <f aca="true" t="shared" si="4" ref="E18:E34">D18/$D$34*100</f>
        <v>8.997854965566551</v>
      </c>
      <c r="F18" s="17">
        <f aca="true" t="shared" si="5" ref="F18:F34">(C18+E18)/2</f>
        <v>14.252799837012454</v>
      </c>
    </row>
    <row r="19" spans="1:6" s="18" customFormat="1" ht="19.5" customHeight="1">
      <c r="A19" s="35" t="s">
        <v>15</v>
      </c>
      <c r="B19" s="19">
        <v>0</v>
      </c>
      <c r="C19" s="19">
        <f t="shared" si="3"/>
        <v>0</v>
      </c>
      <c r="D19" s="19">
        <v>48.22</v>
      </c>
      <c r="E19" s="19">
        <f t="shared" si="4"/>
        <v>18.146238663304857</v>
      </c>
      <c r="F19" s="20">
        <f t="shared" si="5"/>
        <v>9.073119331652428</v>
      </c>
    </row>
    <row r="20" spans="1:6" s="18" customFormat="1" ht="19.5" customHeight="1">
      <c r="A20" s="34" t="s">
        <v>16</v>
      </c>
      <c r="B20" s="16">
        <v>12.35</v>
      </c>
      <c r="C20" s="16">
        <f t="shared" si="3"/>
        <v>5.007704160246533</v>
      </c>
      <c r="D20" s="16">
        <v>6.07</v>
      </c>
      <c r="E20" s="16">
        <f t="shared" si="4"/>
        <v>2.284273510706356</v>
      </c>
      <c r="F20" s="17">
        <f t="shared" si="5"/>
        <v>3.6459888354764445</v>
      </c>
    </row>
    <row r="21" spans="1:6" s="18" customFormat="1" ht="19.5" customHeight="1">
      <c r="A21" s="35" t="s">
        <v>17</v>
      </c>
      <c r="B21" s="19">
        <v>61.21</v>
      </c>
      <c r="C21" s="19">
        <f t="shared" si="3"/>
        <v>24.81956045738383</v>
      </c>
      <c r="D21" s="19">
        <v>41.3</v>
      </c>
      <c r="E21" s="19">
        <f t="shared" si="4"/>
        <v>15.542091596733524</v>
      </c>
      <c r="F21" s="20">
        <f t="shared" si="5"/>
        <v>20.18082602705868</v>
      </c>
    </row>
    <row r="22" spans="1:6" s="18" customFormat="1" ht="19.5" customHeight="1">
      <c r="A22" s="34" t="s">
        <v>18</v>
      </c>
      <c r="B22" s="16">
        <v>17.68</v>
      </c>
      <c r="C22" s="16">
        <f t="shared" si="3"/>
        <v>7.168923850458195</v>
      </c>
      <c r="D22" s="16">
        <v>20.37</v>
      </c>
      <c r="E22" s="16">
        <f t="shared" si="4"/>
        <v>7.665675685846536</v>
      </c>
      <c r="F22" s="17">
        <f t="shared" si="5"/>
        <v>7.417299768152366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10.8</v>
      </c>
      <c r="C24" s="16">
        <f t="shared" si="3"/>
        <v>4.379206876976725</v>
      </c>
      <c r="D24" s="16">
        <v>9.19</v>
      </c>
      <c r="E24" s="16">
        <f t="shared" si="4"/>
        <v>3.4583976216460313</v>
      </c>
      <c r="F24" s="17">
        <f t="shared" si="5"/>
        <v>3.918802249311378</v>
      </c>
    </row>
    <row r="25" spans="1:6" s="18" customFormat="1" ht="19.5" customHeight="1">
      <c r="A25" s="35" t="s">
        <v>26</v>
      </c>
      <c r="B25" s="19">
        <v>17.23</v>
      </c>
      <c r="C25" s="19">
        <f t="shared" si="3"/>
        <v>6.986456897250831</v>
      </c>
      <c r="D25" s="19">
        <v>23.57</v>
      </c>
      <c r="E25" s="19">
        <f t="shared" si="4"/>
        <v>8.869905543220561</v>
      </c>
      <c r="F25" s="20">
        <f t="shared" si="5"/>
        <v>7.928181220235697</v>
      </c>
    </row>
    <row r="26" spans="1:6" s="18" customFormat="1" ht="19.5" customHeight="1">
      <c r="A26" s="34" t="s">
        <v>20</v>
      </c>
      <c r="B26" s="16">
        <v>2.78</v>
      </c>
      <c r="C26" s="16">
        <f t="shared" si="3"/>
        <v>1.127240288703268</v>
      </c>
      <c r="D26" s="16">
        <v>2.66</v>
      </c>
      <c r="E26" s="16">
        <f t="shared" si="4"/>
        <v>1.0010160689421594</v>
      </c>
      <c r="F26" s="17">
        <f t="shared" si="5"/>
        <v>1.0641281788227137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10.72</v>
      </c>
      <c r="C29" s="19">
        <f t="shared" si="3"/>
        <v>4.346768307517639</v>
      </c>
      <c r="D29" s="19">
        <v>18.73</v>
      </c>
      <c r="E29" s="19">
        <f t="shared" si="4"/>
        <v>7.048507883942347</v>
      </c>
      <c r="F29" s="20">
        <f t="shared" si="5"/>
        <v>5.697638095729992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1.27</v>
      </c>
      <c r="E30" s="16">
        <f t="shared" si="4"/>
        <v>0.4779287246453166</v>
      </c>
      <c r="F30" s="17">
        <f t="shared" si="5"/>
        <v>0.2389643623226583</v>
      </c>
    </row>
    <row r="31" spans="1:6" s="18" customFormat="1" ht="19.5" customHeight="1">
      <c r="A31" s="35" t="s">
        <v>24</v>
      </c>
      <c r="B31" s="19">
        <v>14.12</v>
      </c>
      <c r="C31" s="19">
        <f t="shared" si="3"/>
        <v>5.7254075095288295</v>
      </c>
      <c r="D31" s="19">
        <v>20.96</v>
      </c>
      <c r="E31" s="19">
        <f t="shared" si="4"/>
        <v>7.887705565799871</v>
      </c>
      <c r="F31" s="20">
        <f t="shared" si="5"/>
        <v>6.806556537664351</v>
      </c>
    </row>
    <row r="32" spans="1:6" s="18" customFormat="1" ht="19.5" customHeight="1">
      <c r="A32" s="34" t="s">
        <v>25</v>
      </c>
      <c r="B32" s="16">
        <v>29.51</v>
      </c>
      <c r="C32" s="16">
        <f t="shared" si="3"/>
        <v>11.965777309220664</v>
      </c>
      <c r="D32" s="16">
        <v>24.66</v>
      </c>
      <c r="E32" s="16">
        <f t="shared" si="4"/>
        <v>9.28009633838859</v>
      </c>
      <c r="F32" s="17">
        <f t="shared" si="5"/>
        <v>10.622936823804627</v>
      </c>
    </row>
    <row r="33" spans="1:6" s="27" customFormat="1" ht="19.5" customHeight="1">
      <c r="A33" s="24"/>
      <c r="B33" s="25">
        <f>SUM(B18:B32)</f>
        <v>224.51</v>
      </c>
      <c r="C33" s="25">
        <f t="shared" si="3"/>
        <v>91.03479036574487</v>
      </c>
      <c r="D33" s="25">
        <f>SUM(D18:D32)</f>
        <v>240.90999999999997</v>
      </c>
      <c r="E33" s="25">
        <f t="shared" si="4"/>
        <v>90.6596921687427</v>
      </c>
      <c r="F33" s="26">
        <f t="shared" si="5"/>
        <v>90.84724126724379</v>
      </c>
    </row>
    <row r="34" spans="1:6" s="33" customFormat="1" ht="19.5" customHeight="1">
      <c r="A34" s="28" t="s">
        <v>4</v>
      </c>
      <c r="B34" s="29">
        <f>SUM(B7:B15,B18:B32)</f>
        <v>246.62</v>
      </c>
      <c r="C34" s="29">
        <f t="shared" si="3"/>
        <v>100</v>
      </c>
      <c r="D34" s="29">
        <f>SUM(D7:D15,D18:D32)</f>
        <v>265.73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D4:E4"/>
    <mergeCell ref="B4:C4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C25" sqref="C25 E25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257</v>
      </c>
      <c r="C4" s="88"/>
      <c r="D4" s="87" t="s">
        <v>258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259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1.63</v>
      </c>
      <c r="C7" s="16">
        <f aca="true" t="shared" si="0" ref="C7:C16">B7/$B$34*100</f>
        <v>0.6563317898127643</v>
      </c>
      <c r="D7" s="16">
        <v>2.01</v>
      </c>
      <c r="E7" s="16">
        <f aca="true" t="shared" si="1" ref="E7:E16">D7/$D$34*100</f>
        <v>0.7950949367088607</v>
      </c>
      <c r="F7" s="17">
        <f>(C7+E7)/2</f>
        <v>0.7257133632608125</v>
      </c>
    </row>
    <row r="8" spans="1:6" s="18" customFormat="1" ht="19.5" customHeight="1">
      <c r="A8" s="35" t="s">
        <v>6</v>
      </c>
      <c r="B8" s="19">
        <v>1.15</v>
      </c>
      <c r="C8" s="19">
        <f t="shared" si="0"/>
        <v>0.4630561707267969</v>
      </c>
      <c r="D8" s="19">
        <v>0.97</v>
      </c>
      <c r="E8" s="19">
        <f t="shared" si="1"/>
        <v>0.38370253164556956</v>
      </c>
      <c r="F8" s="20">
        <f aca="true" t="shared" si="2" ref="F8:F16">(C8+E8)/2</f>
        <v>0.4233793511861832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5.57</v>
      </c>
      <c r="C10" s="19">
        <f t="shared" si="0"/>
        <v>2.242802496476747</v>
      </c>
      <c r="D10" s="19">
        <v>10.55</v>
      </c>
      <c r="E10" s="19">
        <f t="shared" si="1"/>
        <v>4.173259493670886</v>
      </c>
      <c r="F10" s="20">
        <f t="shared" si="2"/>
        <v>3.2080309950738166</v>
      </c>
    </row>
    <row r="11" spans="1:6" s="18" customFormat="1" ht="19.5" customHeight="1">
      <c r="A11" s="34" t="s">
        <v>9</v>
      </c>
      <c r="B11" s="16">
        <v>2.1</v>
      </c>
      <c r="C11" s="16">
        <f t="shared" si="0"/>
        <v>0.8455808335011075</v>
      </c>
      <c r="D11" s="16">
        <v>4.18</v>
      </c>
      <c r="E11" s="16">
        <f t="shared" si="1"/>
        <v>1.6534810126582276</v>
      </c>
      <c r="F11" s="17">
        <f t="shared" si="2"/>
        <v>1.2495309230796674</v>
      </c>
    </row>
    <row r="12" spans="1:6" s="18" customFormat="1" ht="19.5" customHeight="1">
      <c r="A12" s="35" t="s">
        <v>13</v>
      </c>
      <c r="B12" s="19">
        <v>4.48</v>
      </c>
      <c r="C12" s="19">
        <f t="shared" si="0"/>
        <v>1.803905778135696</v>
      </c>
      <c r="D12" s="19">
        <v>3.73</v>
      </c>
      <c r="E12" s="19">
        <f t="shared" si="1"/>
        <v>1.4754746835443038</v>
      </c>
      <c r="F12" s="20">
        <f t="shared" si="2"/>
        <v>1.6396902308399999</v>
      </c>
    </row>
    <row r="13" spans="1:6" s="18" customFormat="1" ht="19.5" customHeight="1">
      <c r="A13" s="34" t="s">
        <v>10</v>
      </c>
      <c r="B13" s="16">
        <v>0.93</v>
      </c>
      <c r="C13" s="16">
        <f t="shared" si="0"/>
        <v>0.37447151197906187</v>
      </c>
      <c r="D13" s="16">
        <v>0.9</v>
      </c>
      <c r="E13" s="16">
        <f t="shared" si="1"/>
        <v>0.3560126582278481</v>
      </c>
      <c r="F13" s="17">
        <f t="shared" si="2"/>
        <v>0.365242085103455</v>
      </c>
    </row>
    <row r="14" spans="1:6" s="18" customFormat="1" ht="19.5" customHeight="1">
      <c r="A14" s="35" t="s">
        <v>11</v>
      </c>
      <c r="B14" s="19">
        <v>0.79</v>
      </c>
      <c r="C14" s="19">
        <f t="shared" si="0"/>
        <v>0.3180994564123214</v>
      </c>
      <c r="D14" s="19">
        <v>1.99</v>
      </c>
      <c r="E14" s="19">
        <f t="shared" si="1"/>
        <v>0.7871835443037976</v>
      </c>
      <c r="F14" s="20">
        <f t="shared" si="2"/>
        <v>0.5526415003580595</v>
      </c>
    </row>
    <row r="15" spans="1:6" s="18" customFormat="1" ht="19.5" customHeight="1">
      <c r="A15" s="34" t="s">
        <v>12</v>
      </c>
      <c r="B15" s="16">
        <v>2.03</v>
      </c>
      <c r="C15" s="16">
        <f t="shared" si="0"/>
        <v>0.817394805717737</v>
      </c>
      <c r="D15" s="16">
        <v>0</v>
      </c>
      <c r="E15" s="16">
        <f t="shared" si="1"/>
        <v>0</v>
      </c>
      <c r="F15" s="17">
        <f t="shared" si="2"/>
        <v>0.4086974028588685</v>
      </c>
    </row>
    <row r="16" spans="1:6" s="18" customFormat="1" ht="19.5" customHeight="1">
      <c r="A16" s="23"/>
      <c r="B16" s="21">
        <f>SUM(B7:B15)</f>
        <v>18.68</v>
      </c>
      <c r="C16" s="21">
        <f t="shared" si="0"/>
        <v>7.5216428427622315</v>
      </c>
      <c r="D16" s="21">
        <f>SUM(D7:D15)</f>
        <v>24.33</v>
      </c>
      <c r="E16" s="21">
        <f t="shared" si="1"/>
        <v>9.624208860759492</v>
      </c>
      <c r="F16" s="22">
        <f t="shared" si="2"/>
        <v>8.57292585176086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41.09</v>
      </c>
      <c r="C18" s="16">
        <f aca="true" t="shared" si="3" ref="C18:C34">B18/$B$34*100</f>
        <v>16.545198308838334</v>
      </c>
      <c r="D18" s="16">
        <v>61.3</v>
      </c>
      <c r="E18" s="16">
        <f aca="true" t="shared" si="4" ref="E18:E34">D18/$D$34*100</f>
        <v>24.248417721518987</v>
      </c>
      <c r="F18" s="17">
        <f aca="true" t="shared" si="5" ref="F18:F34">(C18+E18)/2</f>
        <v>20.39680801517866</v>
      </c>
    </row>
    <row r="19" spans="1:6" s="18" customFormat="1" ht="19.5" customHeight="1">
      <c r="A19" s="35" t="s">
        <v>15</v>
      </c>
      <c r="B19" s="19">
        <v>80.37</v>
      </c>
      <c r="C19" s="19">
        <f t="shared" si="3"/>
        <v>32.36158647070667</v>
      </c>
      <c r="D19" s="19">
        <v>25.14</v>
      </c>
      <c r="E19" s="19">
        <f t="shared" si="4"/>
        <v>9.944620253164556</v>
      </c>
      <c r="F19" s="20">
        <f t="shared" si="5"/>
        <v>21.153103361935614</v>
      </c>
    </row>
    <row r="20" spans="1:6" s="18" customFormat="1" ht="19.5" customHeight="1">
      <c r="A20" s="34" t="s">
        <v>16</v>
      </c>
      <c r="B20" s="16">
        <v>26.11</v>
      </c>
      <c r="C20" s="16">
        <f t="shared" si="3"/>
        <v>10.513388363197102</v>
      </c>
      <c r="D20" s="16">
        <v>17.68</v>
      </c>
      <c r="E20" s="16">
        <f t="shared" si="4"/>
        <v>6.993670886075949</v>
      </c>
      <c r="F20" s="17">
        <f t="shared" si="5"/>
        <v>8.753529624636526</v>
      </c>
    </row>
    <row r="21" spans="1:6" s="18" customFormat="1" ht="19.5" customHeight="1">
      <c r="A21" s="35" t="s">
        <v>17</v>
      </c>
      <c r="B21" s="19">
        <v>9.49</v>
      </c>
      <c r="C21" s="19">
        <f t="shared" si="3"/>
        <v>3.821220052345481</v>
      </c>
      <c r="D21" s="19">
        <v>52.49</v>
      </c>
      <c r="E21" s="19">
        <f t="shared" si="4"/>
        <v>20.763449367088608</v>
      </c>
      <c r="F21" s="20">
        <f t="shared" si="5"/>
        <v>12.292334709717045</v>
      </c>
    </row>
    <row r="22" spans="1:6" s="18" customFormat="1" ht="19.5" customHeight="1">
      <c r="A22" s="34" t="s">
        <v>18</v>
      </c>
      <c r="B22" s="16">
        <v>0</v>
      </c>
      <c r="C22" s="16">
        <f t="shared" si="3"/>
        <v>0</v>
      </c>
      <c r="D22" s="16">
        <v>0</v>
      </c>
      <c r="E22" s="16">
        <f t="shared" si="4"/>
        <v>0</v>
      </c>
      <c r="F22" s="17">
        <f t="shared" si="5"/>
        <v>0</v>
      </c>
    </row>
    <row r="23" spans="1:6" s="18" customFormat="1" ht="19.5" customHeight="1">
      <c r="A23" s="35" t="s">
        <v>43</v>
      </c>
      <c r="B23" s="19">
        <v>0.32</v>
      </c>
      <c r="C23" s="19">
        <f t="shared" si="3"/>
        <v>0.12885041272397826</v>
      </c>
      <c r="D23" s="19">
        <v>0</v>
      </c>
      <c r="E23" s="19">
        <f t="shared" si="4"/>
        <v>0</v>
      </c>
      <c r="F23" s="20">
        <f t="shared" si="5"/>
        <v>0.06442520636198913</v>
      </c>
    </row>
    <row r="24" spans="1:6" s="18" customFormat="1" ht="19.5" customHeight="1">
      <c r="A24" s="34" t="s">
        <v>19</v>
      </c>
      <c r="B24" s="16">
        <v>15.44</v>
      </c>
      <c r="C24" s="16">
        <f t="shared" si="3"/>
        <v>6.2170324139319515</v>
      </c>
      <c r="D24" s="16">
        <v>12.81</v>
      </c>
      <c r="E24" s="16">
        <f t="shared" si="4"/>
        <v>5.067246835443038</v>
      </c>
      <c r="F24" s="17">
        <f t="shared" si="5"/>
        <v>5.642139624687495</v>
      </c>
    </row>
    <row r="25" spans="1:6" s="18" customFormat="1" ht="19.5" customHeight="1">
      <c r="A25" s="35" t="s">
        <v>26</v>
      </c>
      <c r="B25" s="19">
        <v>9.7</v>
      </c>
      <c r="C25" s="19">
        <f t="shared" si="3"/>
        <v>3.905778135695591</v>
      </c>
      <c r="D25" s="19">
        <v>15.27</v>
      </c>
      <c r="E25" s="19">
        <f t="shared" si="4"/>
        <v>6.040348101265822</v>
      </c>
      <c r="F25" s="20">
        <f t="shared" si="5"/>
        <v>4.973063118480707</v>
      </c>
    </row>
    <row r="26" spans="1:6" s="18" customFormat="1" ht="19.5" customHeight="1">
      <c r="A26" s="34" t="s">
        <v>20</v>
      </c>
      <c r="B26" s="16">
        <v>4.98</v>
      </c>
      <c r="C26" s="16">
        <f t="shared" si="3"/>
        <v>2.005234548016912</v>
      </c>
      <c r="D26" s="16">
        <v>4.77</v>
      </c>
      <c r="E26" s="16">
        <f t="shared" si="4"/>
        <v>1.8868670886075947</v>
      </c>
      <c r="F26" s="17">
        <f t="shared" si="5"/>
        <v>1.9460508183122533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2.64</v>
      </c>
      <c r="C29" s="19">
        <f t="shared" si="3"/>
        <v>1.0630159049728207</v>
      </c>
      <c r="D29" s="19">
        <v>0</v>
      </c>
      <c r="E29" s="19">
        <f t="shared" si="4"/>
        <v>0</v>
      </c>
      <c r="F29" s="20">
        <f t="shared" si="5"/>
        <v>0.5315079524864104</v>
      </c>
    </row>
    <row r="30" spans="1:6" s="18" customFormat="1" ht="19.5" customHeight="1">
      <c r="A30" s="34" t="s">
        <v>23</v>
      </c>
      <c r="B30" s="16">
        <v>0.19</v>
      </c>
      <c r="C30" s="16">
        <f t="shared" si="3"/>
        <v>0.0765049325548621</v>
      </c>
      <c r="D30" s="16">
        <v>0</v>
      </c>
      <c r="E30" s="16">
        <f t="shared" si="4"/>
        <v>0</v>
      </c>
      <c r="F30" s="17">
        <f t="shared" si="5"/>
        <v>0.03825246627743105</v>
      </c>
    </row>
    <row r="31" spans="1:6" s="18" customFormat="1" ht="19.5" customHeight="1">
      <c r="A31" s="35" t="s">
        <v>24</v>
      </c>
      <c r="B31" s="19">
        <v>12.71</v>
      </c>
      <c r="C31" s="19">
        <f t="shared" si="3"/>
        <v>5.1177773303805125</v>
      </c>
      <c r="D31" s="19">
        <v>13.66</v>
      </c>
      <c r="E31" s="19">
        <f t="shared" si="4"/>
        <v>5.4034810126582276</v>
      </c>
      <c r="F31" s="20">
        <f t="shared" si="5"/>
        <v>5.26062917151937</v>
      </c>
    </row>
    <row r="32" spans="1:6" s="18" customFormat="1" ht="19.5" customHeight="1">
      <c r="A32" s="34" t="s">
        <v>25</v>
      </c>
      <c r="B32" s="16">
        <v>26.63</v>
      </c>
      <c r="C32" s="16">
        <f t="shared" si="3"/>
        <v>10.722770283873567</v>
      </c>
      <c r="D32" s="16">
        <v>25.35</v>
      </c>
      <c r="E32" s="16">
        <f t="shared" si="4"/>
        <v>10.027689873417723</v>
      </c>
      <c r="F32" s="17">
        <f t="shared" si="5"/>
        <v>10.375230078645645</v>
      </c>
    </row>
    <row r="33" spans="1:6" s="27" customFormat="1" ht="19.5" customHeight="1">
      <c r="A33" s="24"/>
      <c r="B33" s="25">
        <f>SUM(B18:B32)</f>
        <v>229.66999999999996</v>
      </c>
      <c r="C33" s="25">
        <f t="shared" si="3"/>
        <v>92.47835715723777</v>
      </c>
      <c r="D33" s="25">
        <f>SUM(D18:D32)</f>
        <v>228.47000000000003</v>
      </c>
      <c r="E33" s="25">
        <f t="shared" si="4"/>
        <v>90.37579113924052</v>
      </c>
      <c r="F33" s="26">
        <f t="shared" si="5"/>
        <v>91.42707414823914</v>
      </c>
    </row>
    <row r="34" spans="1:6" s="33" customFormat="1" ht="19.5" customHeight="1">
      <c r="A34" s="28" t="s">
        <v>4</v>
      </c>
      <c r="B34" s="29">
        <f>SUM(B7:B15,B18:B32)</f>
        <v>248.34999999999997</v>
      </c>
      <c r="C34" s="29">
        <f t="shared" si="3"/>
        <v>100</v>
      </c>
      <c r="D34" s="29">
        <f>SUM(D7:D15,D18:D32)</f>
        <v>252.8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B33" sqref="B33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261</v>
      </c>
      <c r="C4" s="88"/>
      <c r="D4" s="87" t="s">
        <v>262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263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1.93</v>
      </c>
      <c r="C7" s="16">
        <f aca="true" t="shared" si="0" ref="C7:C16">B7/$B$34*100</f>
        <v>0.6693951165371809</v>
      </c>
      <c r="D7" s="16">
        <v>2.15</v>
      </c>
      <c r="E7" s="16">
        <f aca="true" t="shared" si="1" ref="E7:E16">D7/$D$34*100</f>
        <v>0.8498359618957273</v>
      </c>
      <c r="F7" s="17">
        <f>(C7+E7)/2</f>
        <v>0.7596155392164541</v>
      </c>
    </row>
    <row r="8" spans="1:6" s="18" customFormat="1" ht="19.5" customHeight="1">
      <c r="A8" s="35" t="s">
        <v>6</v>
      </c>
      <c r="B8" s="19">
        <v>1.43</v>
      </c>
      <c r="C8" s="19">
        <f t="shared" si="0"/>
        <v>0.495976692563818</v>
      </c>
      <c r="D8" s="19">
        <v>2.08</v>
      </c>
      <c r="E8" s="19">
        <f t="shared" si="1"/>
        <v>0.8221668840665641</v>
      </c>
      <c r="F8" s="20">
        <f aca="true" t="shared" si="2" ref="F8:F16">(C8+E8)/2</f>
        <v>0.6590717883151911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0.13</v>
      </c>
      <c r="E9" s="16">
        <f t="shared" si="1"/>
        <v>0.05138543025416026</v>
      </c>
      <c r="F9" s="17">
        <f t="shared" si="2"/>
        <v>0.02569271512708013</v>
      </c>
    </row>
    <row r="10" spans="1:6" s="18" customFormat="1" ht="19.5" customHeight="1">
      <c r="A10" s="35" t="s">
        <v>2</v>
      </c>
      <c r="B10" s="19">
        <v>4.1</v>
      </c>
      <c r="C10" s="19">
        <f t="shared" si="0"/>
        <v>1.422031076581576</v>
      </c>
      <c r="D10" s="19">
        <v>12.14</v>
      </c>
      <c r="E10" s="19">
        <f t="shared" si="1"/>
        <v>4.798608640657735</v>
      </c>
      <c r="F10" s="20">
        <f t="shared" si="2"/>
        <v>3.1103198586196554</v>
      </c>
    </row>
    <row r="11" spans="1:6" s="18" customFormat="1" ht="19.5" customHeight="1">
      <c r="A11" s="34" t="s">
        <v>9</v>
      </c>
      <c r="B11" s="16">
        <v>2.86</v>
      </c>
      <c r="C11" s="16">
        <f t="shared" si="0"/>
        <v>0.991953385127636</v>
      </c>
      <c r="D11" s="16">
        <v>5.74</v>
      </c>
      <c r="E11" s="16">
        <f t="shared" si="1"/>
        <v>2.2688643819913836</v>
      </c>
      <c r="F11" s="17">
        <f t="shared" si="2"/>
        <v>1.6304088835595099</v>
      </c>
    </row>
    <row r="12" spans="1:6" s="18" customFormat="1" ht="19.5" customHeight="1">
      <c r="A12" s="35" t="s">
        <v>13</v>
      </c>
      <c r="B12" s="19">
        <v>1.93</v>
      </c>
      <c r="C12" s="19">
        <f t="shared" si="0"/>
        <v>0.6693951165371809</v>
      </c>
      <c r="D12" s="19">
        <v>5.44</v>
      </c>
      <c r="E12" s="19">
        <f t="shared" si="1"/>
        <v>2.1502826198663985</v>
      </c>
      <c r="F12" s="20">
        <f t="shared" si="2"/>
        <v>1.4098388682017897</v>
      </c>
    </row>
    <row r="13" spans="1:6" s="18" customFormat="1" ht="19.5" customHeight="1">
      <c r="A13" s="34" t="s">
        <v>10</v>
      </c>
      <c r="B13" s="16">
        <v>0.89</v>
      </c>
      <c r="C13" s="16">
        <f t="shared" si="0"/>
        <v>0.308684794672586</v>
      </c>
      <c r="D13" s="16">
        <v>1.64</v>
      </c>
      <c r="E13" s="16">
        <f t="shared" si="1"/>
        <v>0.6482469662832524</v>
      </c>
      <c r="F13" s="17">
        <f t="shared" si="2"/>
        <v>0.4784658804779192</v>
      </c>
    </row>
    <row r="14" spans="1:6" s="18" customFormat="1" ht="19.5" customHeight="1">
      <c r="A14" s="35" t="s">
        <v>11</v>
      </c>
      <c r="B14" s="19">
        <v>1.49</v>
      </c>
      <c r="C14" s="19">
        <f t="shared" si="0"/>
        <v>0.5167869034406215</v>
      </c>
      <c r="D14" s="19">
        <v>3.42</v>
      </c>
      <c r="E14" s="19">
        <f t="shared" si="1"/>
        <v>1.3518320882248314</v>
      </c>
      <c r="F14" s="20">
        <f t="shared" si="2"/>
        <v>0.9343094958327265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0.29</v>
      </c>
      <c r="E15" s="16">
        <f t="shared" si="1"/>
        <v>0.11462903672081902</v>
      </c>
      <c r="F15" s="17">
        <f t="shared" si="2"/>
        <v>0.05731451836040951</v>
      </c>
    </row>
    <row r="16" spans="1:6" s="18" customFormat="1" ht="19.5" customHeight="1">
      <c r="A16" s="23"/>
      <c r="B16" s="21">
        <f>SUM(B7:B15)</f>
        <v>14.629999999999999</v>
      </c>
      <c r="C16" s="21">
        <f t="shared" si="0"/>
        <v>5.0742230854605985</v>
      </c>
      <c r="D16" s="21">
        <f>SUM(D7:D15)</f>
        <v>33.03</v>
      </c>
      <c r="E16" s="21">
        <f t="shared" si="1"/>
        <v>13.055852009960873</v>
      </c>
      <c r="F16" s="22">
        <f t="shared" si="2"/>
        <v>9.065037547710736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19.64</v>
      </c>
      <c r="C18" s="16">
        <f aca="true" t="shared" si="3" ref="C18:C34">B18/$B$34*100</f>
        <v>6.811875693673697</v>
      </c>
      <c r="D18" s="16">
        <v>110.74</v>
      </c>
      <c r="E18" s="16">
        <f aca="true" t="shared" si="4" ref="E18:E34">D18/$D$34*100</f>
        <v>43.7724811257362</v>
      </c>
      <c r="F18" s="17">
        <f aca="true" t="shared" si="5" ref="F18:F34">(C18+E18)/2</f>
        <v>25.29217840970495</v>
      </c>
    </row>
    <row r="19" spans="1:6" s="18" customFormat="1" ht="19.5" customHeight="1">
      <c r="A19" s="35" t="s">
        <v>15</v>
      </c>
      <c r="B19" s="19">
        <v>135.84</v>
      </c>
      <c r="C19" s="19">
        <f t="shared" si="3"/>
        <v>47.11431742508324</v>
      </c>
      <c r="D19" s="19">
        <v>1.67</v>
      </c>
      <c r="E19" s="19">
        <f t="shared" si="4"/>
        <v>0.6601051424957509</v>
      </c>
      <c r="F19" s="20">
        <f t="shared" si="5"/>
        <v>23.887211283789497</v>
      </c>
    </row>
    <row r="20" spans="1:6" s="18" customFormat="1" ht="19.5" customHeight="1">
      <c r="A20" s="34" t="s">
        <v>16</v>
      </c>
      <c r="B20" s="16">
        <v>41.33</v>
      </c>
      <c r="C20" s="16">
        <f t="shared" si="3"/>
        <v>14.33476692563818</v>
      </c>
      <c r="D20" s="16">
        <v>23.38</v>
      </c>
      <c r="E20" s="16">
        <f t="shared" si="4"/>
        <v>9.241471994940513</v>
      </c>
      <c r="F20" s="17">
        <f t="shared" si="5"/>
        <v>11.788119460289346</v>
      </c>
    </row>
    <row r="21" spans="1:6" s="18" customFormat="1" ht="19.5" customHeight="1">
      <c r="A21" s="35" t="s">
        <v>17</v>
      </c>
      <c r="B21" s="19">
        <v>3.14</v>
      </c>
      <c r="C21" s="19">
        <f t="shared" si="3"/>
        <v>1.0890677025527193</v>
      </c>
      <c r="D21" s="19">
        <v>19.51</v>
      </c>
      <c r="E21" s="19">
        <f t="shared" si="4"/>
        <v>7.711767263528205</v>
      </c>
      <c r="F21" s="20">
        <f t="shared" si="5"/>
        <v>4.400417483040462</v>
      </c>
    </row>
    <row r="22" spans="1:6" s="18" customFormat="1" ht="19.5" customHeight="1">
      <c r="A22" s="34" t="s">
        <v>18</v>
      </c>
      <c r="B22" s="16">
        <v>0.27</v>
      </c>
      <c r="C22" s="16">
        <f t="shared" si="3"/>
        <v>0.093645948945616</v>
      </c>
      <c r="D22" s="16">
        <v>0.26</v>
      </c>
      <c r="E22" s="16">
        <f t="shared" si="4"/>
        <v>0.10277086050832052</v>
      </c>
      <c r="F22" s="17">
        <f t="shared" si="5"/>
        <v>0.09820840472696826</v>
      </c>
    </row>
    <row r="23" spans="1:6" s="18" customFormat="1" ht="19.5" customHeight="1">
      <c r="A23" s="35" t="s">
        <v>43</v>
      </c>
      <c r="B23" s="19">
        <v>4.76</v>
      </c>
      <c r="C23" s="19">
        <f t="shared" si="3"/>
        <v>1.650943396226415</v>
      </c>
      <c r="D23" s="19">
        <v>0</v>
      </c>
      <c r="E23" s="19">
        <f t="shared" si="4"/>
        <v>0</v>
      </c>
      <c r="F23" s="20">
        <f t="shared" si="5"/>
        <v>0.8254716981132075</v>
      </c>
    </row>
    <row r="24" spans="1:6" s="18" customFormat="1" ht="19.5" customHeight="1">
      <c r="A24" s="34" t="s">
        <v>19</v>
      </c>
      <c r="B24" s="16">
        <v>12.14</v>
      </c>
      <c r="C24" s="16">
        <f t="shared" si="3"/>
        <v>4.210599334073252</v>
      </c>
      <c r="D24" s="16">
        <v>25.75</v>
      </c>
      <c r="E24" s="16">
        <f t="shared" si="4"/>
        <v>10.178267915727897</v>
      </c>
      <c r="F24" s="17">
        <f t="shared" si="5"/>
        <v>7.194433624900574</v>
      </c>
    </row>
    <row r="25" spans="1:6" s="18" customFormat="1" ht="19.5" customHeight="1">
      <c r="A25" s="35" t="s">
        <v>26</v>
      </c>
      <c r="B25" s="19">
        <v>2.86</v>
      </c>
      <c r="C25" s="19">
        <f t="shared" si="3"/>
        <v>0.991953385127636</v>
      </c>
      <c r="D25" s="19">
        <v>3.08</v>
      </c>
      <c r="E25" s="19">
        <f t="shared" si="4"/>
        <v>1.2174394244831814</v>
      </c>
      <c r="F25" s="20">
        <f t="shared" si="5"/>
        <v>1.1046964048054086</v>
      </c>
    </row>
    <row r="26" spans="1:6" s="18" customFormat="1" ht="19.5" customHeight="1">
      <c r="A26" s="34" t="s">
        <v>20</v>
      </c>
      <c r="B26" s="16">
        <v>3.1</v>
      </c>
      <c r="C26" s="16">
        <f t="shared" si="3"/>
        <v>1.0751942286348504</v>
      </c>
      <c r="D26" s="16">
        <v>3.86</v>
      </c>
      <c r="E26" s="16">
        <f t="shared" si="4"/>
        <v>1.5257520060081429</v>
      </c>
      <c r="F26" s="17">
        <f t="shared" si="5"/>
        <v>1.3004731173214967</v>
      </c>
    </row>
    <row r="27" spans="1:6" s="18" customFormat="1" ht="19.5" customHeight="1">
      <c r="A27" s="35" t="s">
        <v>3</v>
      </c>
      <c r="B27" s="19">
        <v>2.58</v>
      </c>
      <c r="C27" s="19">
        <f t="shared" si="3"/>
        <v>0.8948390677025528</v>
      </c>
      <c r="D27" s="19">
        <v>0</v>
      </c>
      <c r="E27" s="19">
        <f t="shared" si="4"/>
        <v>0</v>
      </c>
      <c r="F27" s="20">
        <f t="shared" si="5"/>
        <v>0.4474195338512764</v>
      </c>
    </row>
    <row r="28" spans="1:6" s="18" customFormat="1" ht="19.5" customHeight="1">
      <c r="A28" s="34" t="s">
        <v>21</v>
      </c>
      <c r="B28" s="16">
        <v>3.35</v>
      </c>
      <c r="C28" s="16">
        <f t="shared" si="3"/>
        <v>1.1619034406215316</v>
      </c>
      <c r="D28" s="16">
        <v>0</v>
      </c>
      <c r="E28" s="16">
        <f t="shared" si="4"/>
        <v>0</v>
      </c>
      <c r="F28" s="17">
        <f t="shared" si="5"/>
        <v>0.5809517203107658</v>
      </c>
    </row>
    <row r="29" spans="1:6" s="18" customFormat="1" ht="19.5" customHeight="1">
      <c r="A29" s="35" t="s">
        <v>22</v>
      </c>
      <c r="B29" s="19">
        <v>0.79</v>
      </c>
      <c r="C29" s="19">
        <f t="shared" si="3"/>
        <v>0.27400110987791343</v>
      </c>
      <c r="D29" s="19">
        <v>0.28</v>
      </c>
      <c r="E29" s="19">
        <f t="shared" si="4"/>
        <v>0.11067631131665287</v>
      </c>
      <c r="F29" s="20">
        <f t="shared" si="5"/>
        <v>0.19233871059728314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3.04</v>
      </c>
      <c r="C31" s="19">
        <f t="shared" si="3"/>
        <v>1.0543840177580466</v>
      </c>
      <c r="D31" s="19">
        <v>9.29</v>
      </c>
      <c r="E31" s="19">
        <f t="shared" si="4"/>
        <v>3.6720819004703746</v>
      </c>
      <c r="F31" s="20">
        <f t="shared" si="5"/>
        <v>2.3632329591142107</v>
      </c>
    </row>
    <row r="32" spans="1:6" s="18" customFormat="1" ht="19.5" customHeight="1">
      <c r="A32" s="34" t="s">
        <v>25</v>
      </c>
      <c r="B32" s="16">
        <v>40.85</v>
      </c>
      <c r="C32" s="16">
        <f t="shared" si="3"/>
        <v>14.168285238623751</v>
      </c>
      <c r="D32" s="16">
        <v>22.14</v>
      </c>
      <c r="E32" s="16">
        <f t="shared" si="4"/>
        <v>8.751334044823908</v>
      </c>
      <c r="F32" s="17">
        <f t="shared" si="5"/>
        <v>11.45980964172383</v>
      </c>
    </row>
    <row r="33" spans="1:6" s="27" customFormat="1" ht="19.5" customHeight="1">
      <c r="A33" s="24"/>
      <c r="B33" s="25">
        <f>SUM(B18:B32)</f>
        <v>273.69</v>
      </c>
      <c r="C33" s="25">
        <f t="shared" si="3"/>
        <v>94.92577691453941</v>
      </c>
      <c r="D33" s="25">
        <f>SUM(D18:D32)</f>
        <v>219.95999999999998</v>
      </c>
      <c r="E33" s="25">
        <f t="shared" si="4"/>
        <v>86.94414799003914</v>
      </c>
      <c r="F33" s="26">
        <f t="shared" si="5"/>
        <v>90.93496245228928</v>
      </c>
    </row>
    <row r="34" spans="1:6" s="33" customFormat="1" ht="19.5" customHeight="1">
      <c r="A34" s="28" t="s">
        <v>4</v>
      </c>
      <c r="B34" s="29">
        <f>SUM(B7:B15,B18:B32)</f>
        <v>288.32</v>
      </c>
      <c r="C34" s="29">
        <f t="shared" si="3"/>
        <v>100</v>
      </c>
      <c r="D34" s="29">
        <f>SUM(D7:D15,D18:D32)</f>
        <v>252.98999999999995</v>
      </c>
      <c r="E34" s="29">
        <f t="shared" si="4"/>
        <v>100</v>
      </c>
      <c r="F34" s="9">
        <f t="shared" si="5"/>
        <v>100</v>
      </c>
    </row>
  </sheetData>
  <sheetProtection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265</v>
      </c>
      <c r="C4" s="88"/>
      <c r="D4" s="87" t="s">
        <v>266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267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3.64</v>
      </c>
      <c r="C7" s="16">
        <f aca="true" t="shared" si="0" ref="C7:C16">B7/$B$34*100</f>
        <v>1.4592687620269402</v>
      </c>
      <c r="D7" s="16">
        <v>2.66</v>
      </c>
      <c r="E7" s="16">
        <f aca="true" t="shared" si="1" ref="E7:E16">D7/$D$34*100</f>
        <v>1.0770538931854072</v>
      </c>
      <c r="F7" s="17">
        <f>(C7+E7)/2</f>
        <v>1.2681613276061738</v>
      </c>
    </row>
    <row r="8" spans="1:6" s="18" customFormat="1" ht="19.5" customHeight="1">
      <c r="A8" s="35" t="s">
        <v>6</v>
      </c>
      <c r="B8" s="19">
        <v>2.17</v>
      </c>
      <c r="C8" s="19">
        <f t="shared" si="0"/>
        <v>0.869948685054522</v>
      </c>
      <c r="D8" s="19">
        <v>0.81</v>
      </c>
      <c r="E8" s="19">
        <f t="shared" si="1"/>
        <v>0.32797505769931573</v>
      </c>
      <c r="F8" s="20">
        <f aca="true" t="shared" si="2" ref="F8:F16">(C8+E8)/2</f>
        <v>0.5989618713769189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0.03</v>
      </c>
      <c r="E9" s="16">
        <f t="shared" si="1"/>
        <v>0.012147224359233915</v>
      </c>
      <c r="F9" s="17">
        <f t="shared" si="2"/>
        <v>0.0060736121796169575</v>
      </c>
    </row>
    <row r="10" spans="1:6" s="18" customFormat="1" ht="19.5" customHeight="1">
      <c r="A10" s="35" t="s">
        <v>2</v>
      </c>
      <c r="B10" s="19">
        <v>9.92</v>
      </c>
      <c r="C10" s="19">
        <f t="shared" si="0"/>
        <v>3.9769082745349578</v>
      </c>
      <c r="D10" s="19">
        <v>8.65</v>
      </c>
      <c r="E10" s="19">
        <f t="shared" si="1"/>
        <v>3.502449690245779</v>
      </c>
      <c r="F10" s="20">
        <f t="shared" si="2"/>
        <v>3.7396789823903687</v>
      </c>
    </row>
    <row r="11" spans="1:6" s="18" customFormat="1" ht="19.5" customHeight="1">
      <c r="A11" s="34" t="s">
        <v>9</v>
      </c>
      <c r="B11" s="16">
        <v>3.53</v>
      </c>
      <c r="C11" s="16">
        <f t="shared" si="0"/>
        <v>1.4151699807568954</v>
      </c>
      <c r="D11" s="16">
        <v>3.87</v>
      </c>
      <c r="E11" s="16">
        <f t="shared" si="1"/>
        <v>1.5669919423411751</v>
      </c>
      <c r="F11" s="17">
        <f t="shared" si="2"/>
        <v>1.4910809615490352</v>
      </c>
    </row>
    <row r="12" spans="1:6" s="18" customFormat="1" ht="19.5" customHeight="1">
      <c r="A12" s="35" t="s">
        <v>13</v>
      </c>
      <c r="B12" s="19">
        <v>15.74</v>
      </c>
      <c r="C12" s="19">
        <f t="shared" si="0"/>
        <v>6.3101347017318785</v>
      </c>
      <c r="D12" s="19">
        <v>3.98</v>
      </c>
      <c r="E12" s="19">
        <f t="shared" si="1"/>
        <v>1.6115317649916991</v>
      </c>
      <c r="F12" s="20">
        <f t="shared" si="2"/>
        <v>3.9608332333617886</v>
      </c>
    </row>
    <row r="13" spans="1:6" s="18" customFormat="1" ht="19.5" customHeight="1">
      <c r="A13" s="34" t="s">
        <v>10</v>
      </c>
      <c r="B13" s="16">
        <v>0.72</v>
      </c>
      <c r="C13" s="16">
        <f t="shared" si="0"/>
        <v>0.2886465683130211</v>
      </c>
      <c r="D13" s="16">
        <v>0.29</v>
      </c>
      <c r="E13" s="16">
        <f t="shared" si="1"/>
        <v>0.11742316880592783</v>
      </c>
      <c r="F13" s="17">
        <f t="shared" si="2"/>
        <v>0.20303486855947447</v>
      </c>
    </row>
    <row r="14" spans="1:6" s="18" customFormat="1" ht="19.5" customHeight="1">
      <c r="A14" s="35" t="s">
        <v>11</v>
      </c>
      <c r="B14" s="19">
        <v>2.68</v>
      </c>
      <c r="C14" s="19">
        <f t="shared" si="0"/>
        <v>1.074406670942912</v>
      </c>
      <c r="D14" s="19">
        <v>2.56</v>
      </c>
      <c r="E14" s="19">
        <f t="shared" si="1"/>
        <v>1.0365631453212942</v>
      </c>
      <c r="F14" s="20">
        <f t="shared" si="2"/>
        <v>1.0554849081321032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38.4</v>
      </c>
      <c r="C16" s="21">
        <f t="shared" si="0"/>
        <v>15.394483643361125</v>
      </c>
      <c r="D16" s="21">
        <f>SUM(D7:D15)</f>
        <v>22.849999999999998</v>
      </c>
      <c r="E16" s="21">
        <f t="shared" si="1"/>
        <v>9.25213588694983</v>
      </c>
      <c r="F16" s="22">
        <f t="shared" si="2"/>
        <v>12.323309765155479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81.88</v>
      </c>
      <c r="C18" s="16">
        <f aca="true" t="shared" si="3" ref="C18:C34">B18/$B$34*100</f>
        <v>32.82552918537524</v>
      </c>
      <c r="D18" s="16">
        <v>24.61</v>
      </c>
      <c r="E18" s="16">
        <f aca="true" t="shared" si="4" ref="E18:E34">D18/$D$34*100</f>
        <v>9.964773049358222</v>
      </c>
      <c r="F18" s="17">
        <f aca="true" t="shared" si="5" ref="F18:F34">(C18+E18)/2</f>
        <v>21.39515111736673</v>
      </c>
    </row>
    <row r="19" spans="1:6" s="18" customFormat="1" ht="19.5" customHeight="1">
      <c r="A19" s="35" t="s">
        <v>15</v>
      </c>
      <c r="B19" s="19">
        <v>0</v>
      </c>
      <c r="C19" s="19">
        <f t="shared" si="3"/>
        <v>0</v>
      </c>
      <c r="D19" s="19">
        <v>12.83</v>
      </c>
      <c r="E19" s="19">
        <f t="shared" si="4"/>
        <v>5.194962950965705</v>
      </c>
      <c r="F19" s="20">
        <f t="shared" si="5"/>
        <v>2.5974814754828524</v>
      </c>
    </row>
    <row r="20" spans="1:6" s="18" customFormat="1" ht="19.5" customHeight="1">
      <c r="A20" s="34" t="s">
        <v>16</v>
      </c>
      <c r="B20" s="16">
        <v>9.96</v>
      </c>
      <c r="C20" s="16">
        <f t="shared" si="3"/>
        <v>3.9929441949967925</v>
      </c>
      <c r="D20" s="16">
        <v>14.87</v>
      </c>
      <c r="E20" s="16">
        <f t="shared" si="4"/>
        <v>6.0209742073936106</v>
      </c>
      <c r="F20" s="17">
        <f t="shared" si="5"/>
        <v>5.006959201195201</v>
      </c>
    </row>
    <row r="21" spans="1:6" s="18" customFormat="1" ht="19.5" customHeight="1">
      <c r="A21" s="35" t="s">
        <v>17</v>
      </c>
      <c r="B21" s="19">
        <v>22.11</v>
      </c>
      <c r="C21" s="19">
        <f t="shared" si="3"/>
        <v>8.863855035279023</v>
      </c>
      <c r="D21" s="19">
        <v>30.14</v>
      </c>
      <c r="E21" s="19">
        <f t="shared" si="4"/>
        <v>12.203911406243675</v>
      </c>
      <c r="F21" s="20">
        <f t="shared" si="5"/>
        <v>10.53388322076135</v>
      </c>
    </row>
    <row r="22" spans="1:6" s="18" customFormat="1" ht="19.5" customHeight="1">
      <c r="A22" s="34" t="s">
        <v>18</v>
      </c>
      <c r="B22" s="16">
        <v>2.33</v>
      </c>
      <c r="C22" s="16">
        <f t="shared" si="3"/>
        <v>0.93409236690186</v>
      </c>
      <c r="D22" s="16">
        <v>4.16</v>
      </c>
      <c r="E22" s="16">
        <f t="shared" si="4"/>
        <v>1.6844151111471029</v>
      </c>
      <c r="F22" s="17">
        <f t="shared" si="5"/>
        <v>1.3092537390244814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18.44</v>
      </c>
      <c r="C24" s="16">
        <f t="shared" si="3"/>
        <v>7.392559332905709</v>
      </c>
      <c r="D24" s="16">
        <v>24.35</v>
      </c>
      <c r="E24" s="16">
        <f t="shared" si="4"/>
        <v>9.859497104911528</v>
      </c>
      <c r="F24" s="17">
        <f t="shared" si="5"/>
        <v>8.626028218908619</v>
      </c>
    </row>
    <row r="25" spans="1:6" s="18" customFormat="1" ht="19.5" customHeight="1">
      <c r="A25" s="35" t="s">
        <v>26</v>
      </c>
      <c r="B25" s="19">
        <v>12.65</v>
      </c>
      <c r="C25" s="19">
        <f t="shared" si="3"/>
        <v>5.071359846055163</v>
      </c>
      <c r="D25" s="19">
        <v>5.22</v>
      </c>
      <c r="E25" s="19">
        <f t="shared" si="4"/>
        <v>2.113617038506701</v>
      </c>
      <c r="F25" s="20">
        <f t="shared" si="5"/>
        <v>3.5924884422809322</v>
      </c>
    </row>
    <row r="26" spans="1:6" s="18" customFormat="1" ht="19.5" customHeight="1">
      <c r="A26" s="34" t="s">
        <v>20</v>
      </c>
      <c r="B26" s="16">
        <v>3.76</v>
      </c>
      <c r="C26" s="16">
        <f t="shared" si="3"/>
        <v>1.5073765234124437</v>
      </c>
      <c r="D26" s="16">
        <v>2.4</v>
      </c>
      <c r="E26" s="16">
        <f t="shared" si="4"/>
        <v>0.9717779487387131</v>
      </c>
      <c r="F26" s="17">
        <f t="shared" si="5"/>
        <v>1.2395772360755783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8.48</v>
      </c>
      <c r="E27" s="19">
        <f t="shared" si="4"/>
        <v>3.433615418876787</v>
      </c>
      <c r="F27" s="20">
        <f t="shared" si="5"/>
        <v>1.7168077094383936</v>
      </c>
    </row>
    <row r="28" spans="1:6" s="18" customFormat="1" ht="19.5" customHeight="1">
      <c r="A28" s="34" t="s">
        <v>21</v>
      </c>
      <c r="B28" s="16">
        <v>4.59</v>
      </c>
      <c r="C28" s="16">
        <f t="shared" si="3"/>
        <v>1.8401218729955098</v>
      </c>
      <c r="D28" s="16">
        <v>3.49</v>
      </c>
      <c r="E28" s="16">
        <f t="shared" si="4"/>
        <v>1.4131271004575456</v>
      </c>
      <c r="F28" s="17">
        <f t="shared" si="5"/>
        <v>1.6266244867265276</v>
      </c>
    </row>
    <row r="29" spans="1:6" s="18" customFormat="1" ht="19.5" customHeight="1">
      <c r="A29" s="35" t="s">
        <v>22</v>
      </c>
      <c r="B29" s="19">
        <v>2.11</v>
      </c>
      <c r="C29" s="19">
        <f t="shared" si="3"/>
        <v>0.8458948043617702</v>
      </c>
      <c r="D29" s="19">
        <v>3.62</v>
      </c>
      <c r="E29" s="19">
        <f t="shared" si="4"/>
        <v>1.4657650726808924</v>
      </c>
      <c r="F29" s="20">
        <f t="shared" si="5"/>
        <v>1.1558299385213313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0.1</v>
      </c>
      <c r="E30" s="16">
        <f t="shared" si="4"/>
        <v>0.04049074786411305</v>
      </c>
      <c r="F30" s="17">
        <f t="shared" si="5"/>
        <v>0.020245373932056526</v>
      </c>
    </row>
    <row r="31" spans="1:6" s="18" customFormat="1" ht="19.5" customHeight="1">
      <c r="A31" s="35" t="s">
        <v>24</v>
      </c>
      <c r="B31" s="19">
        <v>7.42</v>
      </c>
      <c r="C31" s="19">
        <f t="shared" si="3"/>
        <v>2.974663245670301</v>
      </c>
      <c r="D31" s="19">
        <v>13.29</v>
      </c>
      <c r="E31" s="19">
        <f t="shared" si="4"/>
        <v>5.381220391140624</v>
      </c>
      <c r="F31" s="20">
        <f t="shared" si="5"/>
        <v>4.177941818405462</v>
      </c>
    </row>
    <row r="32" spans="1:6" s="18" customFormat="1" ht="19.5" customHeight="1">
      <c r="A32" s="34" t="s">
        <v>25</v>
      </c>
      <c r="B32" s="16">
        <v>45.79</v>
      </c>
      <c r="C32" s="16">
        <f t="shared" si="3"/>
        <v>18.357119948685053</v>
      </c>
      <c r="D32" s="16">
        <v>76.56</v>
      </c>
      <c r="E32" s="16">
        <f t="shared" si="4"/>
        <v>30.999716564764952</v>
      </c>
      <c r="F32" s="17">
        <f t="shared" si="5"/>
        <v>24.678418256725003</v>
      </c>
    </row>
    <row r="33" spans="1:6" s="27" customFormat="1" ht="19.5" customHeight="1">
      <c r="A33" s="24"/>
      <c r="B33" s="25">
        <f>SUM(B18:B32)</f>
        <v>211.04</v>
      </c>
      <c r="C33" s="25">
        <f t="shared" si="3"/>
        <v>84.60551635663886</v>
      </c>
      <c r="D33" s="25">
        <f>SUM(D18:D32)</f>
        <v>224.11999999999998</v>
      </c>
      <c r="E33" s="25">
        <f t="shared" si="4"/>
        <v>90.74786411305016</v>
      </c>
      <c r="F33" s="26">
        <f t="shared" si="5"/>
        <v>87.6766902348445</v>
      </c>
    </row>
    <row r="34" spans="1:6" s="33" customFormat="1" ht="19.5" customHeight="1">
      <c r="A34" s="28" t="s">
        <v>4</v>
      </c>
      <c r="B34" s="29">
        <f>SUM(B7:B15,B18:B32)</f>
        <v>249.44000000000003</v>
      </c>
      <c r="C34" s="29">
        <f t="shared" si="3"/>
        <v>100</v>
      </c>
      <c r="D34" s="29">
        <f>SUM(D7:D15,D18:D32)</f>
        <v>246.97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H32" sqref="H32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269</v>
      </c>
      <c r="C4" s="88"/>
      <c r="D4" s="87" t="s">
        <v>270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271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1.25</v>
      </c>
      <c r="C7" s="16">
        <f aca="true" t="shared" si="0" ref="C7:C16">B7/$B$34*100</f>
        <v>0.4978294635389701</v>
      </c>
      <c r="D7" s="16">
        <v>5.49</v>
      </c>
      <c r="E7" s="16">
        <f aca="true" t="shared" si="1" ref="E7:E16">D7/$D$34*100</f>
        <v>2.179782418804098</v>
      </c>
      <c r="F7" s="17">
        <f>(C7+E7)/2</f>
        <v>1.338805941171534</v>
      </c>
    </row>
    <row r="8" spans="1:6" s="18" customFormat="1" ht="19.5" customHeight="1">
      <c r="A8" s="35" t="s">
        <v>6</v>
      </c>
      <c r="B8" s="19">
        <v>1.24</v>
      </c>
      <c r="C8" s="19">
        <f t="shared" si="0"/>
        <v>0.4938468278306584</v>
      </c>
      <c r="D8" s="19">
        <v>3.33</v>
      </c>
      <c r="E8" s="19">
        <f t="shared" si="1"/>
        <v>1.3221631064877315</v>
      </c>
      <c r="F8" s="20">
        <f aca="true" t="shared" si="2" ref="F8:F16">(C8+E8)/2</f>
        <v>0.908004967159195</v>
      </c>
    </row>
    <row r="9" spans="1:6" s="18" customFormat="1" ht="19.5" customHeight="1">
      <c r="A9" s="34" t="s">
        <v>1</v>
      </c>
      <c r="B9" s="16">
        <v>0.23</v>
      </c>
      <c r="C9" s="16">
        <f t="shared" si="0"/>
        <v>0.09160062129117051</v>
      </c>
      <c r="D9" s="16">
        <v>0</v>
      </c>
      <c r="E9" s="16">
        <f t="shared" si="1"/>
        <v>0</v>
      </c>
      <c r="F9" s="17">
        <f t="shared" si="2"/>
        <v>0.045800310645585256</v>
      </c>
    </row>
    <row r="10" spans="1:6" s="18" customFormat="1" ht="19.5" customHeight="1">
      <c r="A10" s="35" t="s">
        <v>2</v>
      </c>
      <c r="B10" s="19">
        <v>9.73</v>
      </c>
      <c r="C10" s="19">
        <f t="shared" si="0"/>
        <v>3.875104544187344</v>
      </c>
      <c r="D10" s="19">
        <v>8.57</v>
      </c>
      <c r="E10" s="19">
        <f t="shared" si="1"/>
        <v>3.402684030810768</v>
      </c>
      <c r="F10" s="20">
        <f t="shared" si="2"/>
        <v>3.638894287499056</v>
      </c>
    </row>
    <row r="11" spans="1:6" s="18" customFormat="1" ht="19.5" customHeight="1">
      <c r="A11" s="34" t="s">
        <v>9</v>
      </c>
      <c r="B11" s="16">
        <v>4.13</v>
      </c>
      <c r="C11" s="16">
        <f t="shared" si="0"/>
        <v>1.6448285475327573</v>
      </c>
      <c r="D11" s="16">
        <v>6.25</v>
      </c>
      <c r="E11" s="16">
        <f t="shared" si="1"/>
        <v>2.481537362026523</v>
      </c>
      <c r="F11" s="17">
        <f t="shared" si="2"/>
        <v>2.06318295477964</v>
      </c>
    </row>
    <row r="12" spans="1:6" s="18" customFormat="1" ht="19.5" customHeight="1">
      <c r="A12" s="35" t="s">
        <v>13</v>
      </c>
      <c r="B12" s="19">
        <v>4.26</v>
      </c>
      <c r="C12" s="19">
        <f t="shared" si="0"/>
        <v>1.69660281174081</v>
      </c>
      <c r="D12" s="19">
        <v>4.86</v>
      </c>
      <c r="E12" s="19">
        <f t="shared" si="1"/>
        <v>1.9296434527118242</v>
      </c>
      <c r="F12" s="20">
        <f t="shared" si="2"/>
        <v>1.813123132226317</v>
      </c>
    </row>
    <row r="13" spans="1:6" s="18" customFormat="1" ht="19.5" customHeight="1">
      <c r="A13" s="34" t="s">
        <v>10</v>
      </c>
      <c r="B13" s="16">
        <v>0.39</v>
      </c>
      <c r="C13" s="16">
        <f t="shared" si="0"/>
        <v>0.15532279262415868</v>
      </c>
      <c r="D13" s="16">
        <v>0.47</v>
      </c>
      <c r="E13" s="16">
        <f t="shared" si="1"/>
        <v>0.1866116096243945</v>
      </c>
      <c r="F13" s="17">
        <f t="shared" si="2"/>
        <v>0.1709672011242766</v>
      </c>
    </row>
    <row r="14" spans="1:6" s="18" customFormat="1" ht="19.5" customHeight="1">
      <c r="A14" s="35" t="s">
        <v>11</v>
      </c>
      <c r="B14" s="19">
        <v>1.78</v>
      </c>
      <c r="C14" s="19">
        <f t="shared" si="0"/>
        <v>0.7089091560794936</v>
      </c>
      <c r="D14" s="19">
        <v>3.42</v>
      </c>
      <c r="E14" s="19">
        <f t="shared" si="1"/>
        <v>1.3578972445009132</v>
      </c>
      <c r="F14" s="20">
        <f t="shared" si="2"/>
        <v>1.0334032002902034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1.33</v>
      </c>
      <c r="E15" s="16">
        <f t="shared" si="1"/>
        <v>0.528071150639244</v>
      </c>
      <c r="F15" s="17">
        <f t="shared" si="2"/>
        <v>0.264035575319622</v>
      </c>
    </row>
    <row r="16" spans="1:6" s="18" customFormat="1" ht="19.5" customHeight="1">
      <c r="A16" s="23"/>
      <c r="B16" s="21">
        <f>SUM(B7:B15)</f>
        <v>23.010000000000005</v>
      </c>
      <c r="C16" s="21">
        <f t="shared" si="0"/>
        <v>9.164044764825364</v>
      </c>
      <c r="D16" s="21">
        <f>SUM(D7:D15)</f>
        <v>33.72</v>
      </c>
      <c r="E16" s="21">
        <f t="shared" si="1"/>
        <v>13.388390375605496</v>
      </c>
      <c r="F16" s="22">
        <f t="shared" si="2"/>
        <v>11.27621757021543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34.05</v>
      </c>
      <c r="C18" s="16">
        <f aca="true" t="shared" si="3" ref="C18:C34">B18/$B$34*100</f>
        <v>13.560874586801546</v>
      </c>
      <c r="D18" s="16">
        <v>69.36</v>
      </c>
      <c r="E18" s="16">
        <f aca="true" t="shared" si="4" ref="E18:E34">D18/$D$34*100</f>
        <v>27.539109028825536</v>
      </c>
      <c r="F18" s="17">
        <f aca="true" t="shared" si="5" ref="F18:F34">(C18+E18)/2</f>
        <v>20.54999180781354</v>
      </c>
    </row>
    <row r="19" spans="1:6" s="18" customFormat="1" ht="19.5" customHeight="1">
      <c r="A19" s="35" t="s">
        <v>15</v>
      </c>
      <c r="B19" s="19">
        <v>7.17</v>
      </c>
      <c r="C19" s="19">
        <f t="shared" si="3"/>
        <v>2.8555498028595325</v>
      </c>
      <c r="D19" s="19">
        <v>7.05</v>
      </c>
      <c r="E19" s="19">
        <f t="shared" si="4"/>
        <v>2.7991741443659177</v>
      </c>
      <c r="F19" s="20">
        <f t="shared" si="5"/>
        <v>2.8273619736127253</v>
      </c>
    </row>
    <row r="20" spans="1:6" s="18" customFormat="1" ht="19.5" customHeight="1">
      <c r="A20" s="34" t="s">
        <v>16</v>
      </c>
      <c r="B20" s="16">
        <v>14.49</v>
      </c>
      <c r="C20" s="16">
        <f t="shared" si="3"/>
        <v>5.7708391413437425</v>
      </c>
      <c r="D20" s="16">
        <v>11.84</v>
      </c>
      <c r="E20" s="16">
        <f t="shared" si="4"/>
        <v>4.701024378623045</v>
      </c>
      <c r="F20" s="17">
        <f t="shared" si="5"/>
        <v>5.235931759983394</v>
      </c>
    </row>
    <row r="21" spans="1:6" s="18" customFormat="1" ht="19.5" customHeight="1">
      <c r="A21" s="35" t="s">
        <v>17</v>
      </c>
      <c r="B21" s="19">
        <v>47.38</v>
      </c>
      <c r="C21" s="19">
        <f t="shared" si="3"/>
        <v>18.869727985981125</v>
      </c>
      <c r="D21" s="19">
        <v>16.2</v>
      </c>
      <c r="E21" s="19">
        <f t="shared" si="4"/>
        <v>6.432144842372748</v>
      </c>
      <c r="F21" s="20">
        <f t="shared" si="5"/>
        <v>12.650936414176936</v>
      </c>
    </row>
    <row r="22" spans="1:6" s="18" customFormat="1" ht="19.5" customHeight="1">
      <c r="A22" s="34" t="s">
        <v>18</v>
      </c>
      <c r="B22" s="16">
        <v>0.46</v>
      </c>
      <c r="C22" s="16">
        <f t="shared" si="3"/>
        <v>0.18320124258234102</v>
      </c>
      <c r="D22" s="16">
        <v>2.2</v>
      </c>
      <c r="E22" s="16">
        <f t="shared" si="4"/>
        <v>0.8735011514333362</v>
      </c>
      <c r="F22" s="17">
        <f t="shared" si="5"/>
        <v>0.5283511970078386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22.42</v>
      </c>
      <c r="C24" s="16">
        <f t="shared" si="3"/>
        <v>8.92906925803497</v>
      </c>
      <c r="D24" s="16">
        <v>27.81</v>
      </c>
      <c r="E24" s="16">
        <f t="shared" si="4"/>
        <v>11.041848646073216</v>
      </c>
      <c r="F24" s="17">
        <f t="shared" si="5"/>
        <v>9.985458952054092</v>
      </c>
    </row>
    <row r="25" spans="1:6" s="18" customFormat="1" ht="19.5" customHeight="1">
      <c r="A25" s="35" t="s">
        <v>26</v>
      </c>
      <c r="B25" s="19">
        <v>10.7</v>
      </c>
      <c r="C25" s="19">
        <f t="shared" si="3"/>
        <v>4.261420207893584</v>
      </c>
      <c r="D25" s="19">
        <v>13.59</v>
      </c>
      <c r="E25" s="19">
        <f t="shared" si="4"/>
        <v>5.395854839990471</v>
      </c>
      <c r="F25" s="20">
        <f t="shared" si="5"/>
        <v>4.828637523942028</v>
      </c>
    </row>
    <row r="26" spans="1:6" s="18" customFormat="1" ht="19.5" customHeight="1">
      <c r="A26" s="34" t="s">
        <v>20</v>
      </c>
      <c r="B26" s="16">
        <v>2.19</v>
      </c>
      <c r="C26" s="16">
        <f t="shared" si="3"/>
        <v>0.8721972201202757</v>
      </c>
      <c r="D26" s="16">
        <v>4.23</v>
      </c>
      <c r="E26" s="16">
        <f t="shared" si="4"/>
        <v>1.679504486619551</v>
      </c>
      <c r="F26" s="17">
        <f t="shared" si="5"/>
        <v>1.2758508533699133</v>
      </c>
    </row>
    <row r="27" spans="1:6" s="18" customFormat="1" ht="19.5" customHeight="1">
      <c r="A27" s="35" t="s">
        <v>3</v>
      </c>
      <c r="B27" s="19">
        <v>2.79</v>
      </c>
      <c r="C27" s="19">
        <f t="shared" si="3"/>
        <v>1.1111553626189814</v>
      </c>
      <c r="D27" s="19">
        <v>0</v>
      </c>
      <c r="E27" s="19">
        <f t="shared" si="4"/>
        <v>0</v>
      </c>
      <c r="F27" s="20">
        <f t="shared" si="5"/>
        <v>0.5555776813094907</v>
      </c>
    </row>
    <row r="28" spans="1:6" s="18" customFormat="1" ht="19.5" customHeight="1">
      <c r="A28" s="34" t="s">
        <v>21</v>
      </c>
      <c r="B28" s="16">
        <v>1.83</v>
      </c>
      <c r="C28" s="16">
        <f t="shared" si="3"/>
        <v>0.7288223346210523</v>
      </c>
      <c r="D28" s="16">
        <v>0</v>
      </c>
      <c r="E28" s="16">
        <f t="shared" si="4"/>
        <v>0</v>
      </c>
      <c r="F28" s="17">
        <f t="shared" si="5"/>
        <v>0.36441116731052614</v>
      </c>
    </row>
    <row r="29" spans="1:6" s="18" customFormat="1" ht="19.5" customHeight="1">
      <c r="A29" s="35" t="s">
        <v>22</v>
      </c>
      <c r="B29" s="19">
        <v>5.7</v>
      </c>
      <c r="C29" s="19">
        <f t="shared" si="3"/>
        <v>2.270102353737704</v>
      </c>
      <c r="D29" s="19">
        <v>5.75</v>
      </c>
      <c r="E29" s="19">
        <f t="shared" si="4"/>
        <v>2.2830143730644012</v>
      </c>
      <c r="F29" s="20">
        <f t="shared" si="5"/>
        <v>2.276558363401053</v>
      </c>
    </row>
    <row r="30" spans="1:6" s="18" customFormat="1" ht="19.5" customHeight="1">
      <c r="A30" s="34" t="s">
        <v>23</v>
      </c>
      <c r="B30" s="16">
        <v>0.39</v>
      </c>
      <c r="C30" s="16">
        <f t="shared" si="3"/>
        <v>0.15532279262415868</v>
      </c>
      <c r="D30" s="16">
        <v>0.13</v>
      </c>
      <c r="E30" s="16">
        <f t="shared" si="4"/>
        <v>0.051615977130151675</v>
      </c>
      <c r="F30" s="17">
        <f t="shared" si="5"/>
        <v>0.10346938487715518</v>
      </c>
    </row>
    <row r="31" spans="1:6" s="18" customFormat="1" ht="19.5" customHeight="1">
      <c r="A31" s="35" t="s">
        <v>24</v>
      </c>
      <c r="B31" s="19">
        <v>14.87</v>
      </c>
      <c r="C31" s="19">
        <f t="shared" si="3"/>
        <v>5.922179298259588</v>
      </c>
      <c r="D31" s="19">
        <v>3.27</v>
      </c>
      <c r="E31" s="19">
        <f t="shared" si="4"/>
        <v>1.2983403478122768</v>
      </c>
      <c r="F31" s="20">
        <f t="shared" si="5"/>
        <v>3.610259823035933</v>
      </c>
    </row>
    <row r="32" spans="1:6" s="18" customFormat="1" ht="19.5" customHeight="1">
      <c r="A32" s="34" t="s">
        <v>25</v>
      </c>
      <c r="B32" s="16">
        <v>63.64</v>
      </c>
      <c r="C32" s="16">
        <f t="shared" si="3"/>
        <v>25.34549364769605</v>
      </c>
      <c r="D32" s="16">
        <v>56.71</v>
      </c>
      <c r="E32" s="16">
        <f t="shared" si="4"/>
        <v>22.51647740808386</v>
      </c>
      <c r="F32" s="17">
        <f t="shared" si="5"/>
        <v>23.930985527889952</v>
      </c>
    </row>
    <row r="33" spans="1:6" s="27" customFormat="1" ht="19.5" customHeight="1">
      <c r="A33" s="24"/>
      <c r="B33" s="25">
        <f>SUM(B18:B32)</f>
        <v>228.07999999999998</v>
      </c>
      <c r="C33" s="25">
        <f t="shared" si="3"/>
        <v>90.83595523517464</v>
      </c>
      <c r="D33" s="25">
        <f>SUM(D18:D32)</f>
        <v>218.14000000000001</v>
      </c>
      <c r="E33" s="25">
        <f t="shared" si="4"/>
        <v>86.61160962439452</v>
      </c>
      <c r="F33" s="26">
        <f t="shared" si="5"/>
        <v>88.72378242978458</v>
      </c>
    </row>
    <row r="34" spans="1:6" s="33" customFormat="1" ht="19.5" customHeight="1">
      <c r="A34" s="28" t="s">
        <v>4</v>
      </c>
      <c r="B34" s="29">
        <f>SUM(B7:B15,B18:B32)</f>
        <v>251.08999999999997</v>
      </c>
      <c r="C34" s="29">
        <f t="shared" si="3"/>
        <v>100</v>
      </c>
      <c r="D34" s="29">
        <f>SUM(D7:D15,D18:D32)</f>
        <v>251.85999999999999</v>
      </c>
      <c r="E34" s="29">
        <f t="shared" si="4"/>
        <v>100</v>
      </c>
      <c r="F34" s="9">
        <f t="shared" si="5"/>
        <v>100</v>
      </c>
    </row>
  </sheetData>
  <sheetProtection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2">
      <selection activeCell="H11" sqref="H11:I11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273</v>
      </c>
      <c r="C4" s="88"/>
      <c r="D4" s="87" t="s">
        <v>274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275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2.98</v>
      </c>
      <c r="C7" s="16">
        <f aca="true" t="shared" si="0" ref="C7:C16">B7/$B$34*100</f>
        <v>1.1719364480100676</v>
      </c>
      <c r="D7" s="16">
        <v>2.18</v>
      </c>
      <c r="E7" s="16">
        <f aca="true" t="shared" si="1" ref="E7:E16">D7/$D$34*100</f>
        <v>0.8488104972160573</v>
      </c>
      <c r="F7" s="17">
        <f>(C7+E7)/2</f>
        <v>1.0103734726130624</v>
      </c>
    </row>
    <row r="8" spans="1:6" s="18" customFormat="1" ht="19.5" customHeight="1">
      <c r="A8" s="35" t="s">
        <v>6</v>
      </c>
      <c r="B8" s="19">
        <v>1.76</v>
      </c>
      <c r="C8" s="19">
        <f t="shared" si="0"/>
        <v>0.6921503854019191</v>
      </c>
      <c r="D8" s="19">
        <v>1.46</v>
      </c>
      <c r="E8" s="19">
        <f t="shared" si="1"/>
        <v>0.5684694155667172</v>
      </c>
      <c r="F8" s="20">
        <f aca="true" t="shared" si="2" ref="F8:F16">(C8+E8)/2</f>
        <v>0.6303099004843181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0.25</v>
      </c>
      <c r="E9" s="16">
        <f t="shared" si="1"/>
        <v>0.09734065335046527</v>
      </c>
      <c r="F9" s="17">
        <f t="shared" si="2"/>
        <v>0.048670326675232634</v>
      </c>
    </row>
    <row r="10" spans="1:6" s="18" customFormat="1" ht="19.5" customHeight="1">
      <c r="A10" s="35" t="s">
        <v>2</v>
      </c>
      <c r="B10" s="19">
        <v>7.03</v>
      </c>
      <c r="C10" s="19">
        <f t="shared" si="0"/>
        <v>2.7646688689633474</v>
      </c>
      <c r="D10" s="19">
        <v>4.55</v>
      </c>
      <c r="E10" s="19">
        <f t="shared" si="1"/>
        <v>1.7715998909784678</v>
      </c>
      <c r="F10" s="20">
        <f t="shared" si="2"/>
        <v>2.2681343799709075</v>
      </c>
    </row>
    <row r="11" spans="1:6" s="18" customFormat="1" ht="19.5" customHeight="1">
      <c r="A11" s="34" t="s">
        <v>9</v>
      </c>
      <c r="B11" s="16">
        <v>2.85</v>
      </c>
      <c r="C11" s="16">
        <f t="shared" si="0"/>
        <v>1.1208117036337897</v>
      </c>
      <c r="D11" s="16">
        <v>2.42</v>
      </c>
      <c r="E11" s="16">
        <f t="shared" si="1"/>
        <v>0.9422575244325039</v>
      </c>
      <c r="F11" s="17">
        <f t="shared" si="2"/>
        <v>1.0315346140331467</v>
      </c>
    </row>
    <row r="12" spans="1:6" s="18" customFormat="1" ht="19.5" customHeight="1">
      <c r="A12" s="35" t="s">
        <v>13</v>
      </c>
      <c r="B12" s="19">
        <v>1.82</v>
      </c>
      <c r="C12" s="19">
        <f t="shared" si="0"/>
        <v>0.7157464212678937</v>
      </c>
      <c r="D12" s="19">
        <v>2.18</v>
      </c>
      <c r="E12" s="19">
        <f t="shared" si="1"/>
        <v>0.8488104972160573</v>
      </c>
      <c r="F12" s="20">
        <f t="shared" si="2"/>
        <v>0.7822784592419755</v>
      </c>
    </row>
    <row r="13" spans="1:6" s="18" customFormat="1" ht="19.5" customHeight="1">
      <c r="A13" s="34" t="s">
        <v>10</v>
      </c>
      <c r="B13" s="16">
        <v>0.25</v>
      </c>
      <c r="C13" s="16">
        <f t="shared" si="0"/>
        <v>0.09831681610822714</v>
      </c>
      <c r="D13" s="16">
        <v>2.2</v>
      </c>
      <c r="E13" s="16">
        <f t="shared" si="1"/>
        <v>0.8565977494840945</v>
      </c>
      <c r="F13" s="17">
        <f t="shared" si="2"/>
        <v>0.47745728279616084</v>
      </c>
    </row>
    <row r="14" spans="1:6" s="18" customFormat="1" ht="19.5" customHeight="1">
      <c r="A14" s="35" t="s">
        <v>11</v>
      </c>
      <c r="B14" s="19">
        <v>4.79</v>
      </c>
      <c r="C14" s="19">
        <f t="shared" si="0"/>
        <v>1.8837501966336323</v>
      </c>
      <c r="D14" s="19">
        <v>0.22</v>
      </c>
      <c r="E14" s="19">
        <f t="shared" si="1"/>
        <v>0.08565977494840944</v>
      </c>
      <c r="F14" s="20">
        <f t="shared" si="2"/>
        <v>0.9847049857910208</v>
      </c>
    </row>
    <row r="15" spans="1:6" s="18" customFormat="1" ht="19.5" customHeight="1">
      <c r="A15" s="34" t="s">
        <v>12</v>
      </c>
      <c r="B15" s="16">
        <v>0.85</v>
      </c>
      <c r="C15" s="16">
        <f t="shared" si="0"/>
        <v>0.3342771747679723</v>
      </c>
      <c r="D15" s="16">
        <v>1.1</v>
      </c>
      <c r="E15" s="16">
        <f t="shared" si="1"/>
        <v>0.42829887474204725</v>
      </c>
      <c r="F15" s="17">
        <f t="shared" si="2"/>
        <v>0.3812880247550098</v>
      </c>
    </row>
    <row r="16" spans="1:6" s="18" customFormat="1" ht="19.5" customHeight="1">
      <c r="A16" s="23"/>
      <c r="B16" s="21">
        <f>SUM(B7:B15)</f>
        <v>22.33</v>
      </c>
      <c r="C16" s="21">
        <f t="shared" si="0"/>
        <v>8.78165801478685</v>
      </c>
      <c r="D16" s="21">
        <f>SUM(D7:D15)</f>
        <v>16.56</v>
      </c>
      <c r="E16" s="21">
        <f t="shared" si="1"/>
        <v>6.447844877934819</v>
      </c>
      <c r="F16" s="22">
        <f t="shared" si="2"/>
        <v>7.614751446360835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123.1</v>
      </c>
      <c r="C18" s="16">
        <f aca="true" t="shared" si="3" ref="C18:C34">B18/$B$34*100</f>
        <v>48.41120025169104</v>
      </c>
      <c r="D18" s="16">
        <v>0</v>
      </c>
      <c r="E18" s="16">
        <f aca="true" t="shared" si="4" ref="E18:E34">D18/$D$34*100</f>
        <v>0</v>
      </c>
      <c r="F18" s="17">
        <f aca="true" t="shared" si="5" ref="F18:F34">(C18+E18)/2</f>
        <v>24.20560012584552</v>
      </c>
    </row>
    <row r="19" spans="1:6" s="18" customFormat="1" ht="19.5" customHeight="1">
      <c r="A19" s="35" t="s">
        <v>15</v>
      </c>
      <c r="B19" s="19">
        <v>11.64</v>
      </c>
      <c r="C19" s="19">
        <f t="shared" si="3"/>
        <v>4.577630957999056</v>
      </c>
      <c r="D19" s="19">
        <v>128.6</v>
      </c>
      <c r="E19" s="19">
        <f t="shared" si="4"/>
        <v>50.072032083479336</v>
      </c>
      <c r="F19" s="20">
        <f t="shared" si="5"/>
        <v>27.324831520739195</v>
      </c>
    </row>
    <row r="20" spans="1:6" s="18" customFormat="1" ht="19.5" customHeight="1">
      <c r="A20" s="34" t="s">
        <v>16</v>
      </c>
      <c r="B20" s="16">
        <v>3.72</v>
      </c>
      <c r="C20" s="16">
        <f t="shared" si="3"/>
        <v>1.46295422369042</v>
      </c>
      <c r="D20" s="16">
        <v>18.63</v>
      </c>
      <c r="E20" s="16">
        <f t="shared" si="4"/>
        <v>7.2538254876766715</v>
      </c>
      <c r="F20" s="17">
        <f t="shared" si="5"/>
        <v>4.358389855683546</v>
      </c>
    </row>
    <row r="21" spans="1:6" s="18" customFormat="1" ht="19.5" customHeight="1">
      <c r="A21" s="35" t="s">
        <v>17</v>
      </c>
      <c r="B21" s="19">
        <v>4.04</v>
      </c>
      <c r="C21" s="19">
        <f t="shared" si="3"/>
        <v>1.5887997483089507</v>
      </c>
      <c r="D21" s="19">
        <v>5.11</v>
      </c>
      <c r="E21" s="19">
        <f t="shared" si="4"/>
        <v>1.9896429544835104</v>
      </c>
      <c r="F21" s="20">
        <f t="shared" si="5"/>
        <v>1.7892213513962305</v>
      </c>
    </row>
    <row r="22" spans="1:6" s="18" customFormat="1" ht="19.5" customHeight="1">
      <c r="A22" s="34" t="s">
        <v>18</v>
      </c>
      <c r="B22" s="16">
        <v>1.9</v>
      </c>
      <c r="C22" s="16">
        <f t="shared" si="3"/>
        <v>0.7472078024225264</v>
      </c>
      <c r="D22" s="16">
        <v>0.3</v>
      </c>
      <c r="E22" s="16">
        <f t="shared" si="4"/>
        <v>0.11680878402055832</v>
      </c>
      <c r="F22" s="17">
        <f t="shared" si="5"/>
        <v>0.4320082932215423</v>
      </c>
    </row>
    <row r="23" spans="1:6" s="18" customFormat="1" ht="19.5" customHeight="1">
      <c r="A23" s="35" t="s">
        <v>43</v>
      </c>
      <c r="B23" s="19">
        <v>0.67</v>
      </c>
      <c r="C23" s="19">
        <f t="shared" si="3"/>
        <v>0.2634890671700488</v>
      </c>
      <c r="D23" s="19">
        <v>0</v>
      </c>
      <c r="E23" s="19">
        <f t="shared" si="4"/>
        <v>0</v>
      </c>
      <c r="F23" s="20">
        <f t="shared" si="5"/>
        <v>0.1317445335850244</v>
      </c>
    </row>
    <row r="24" spans="1:6" s="18" customFormat="1" ht="19.5" customHeight="1">
      <c r="A24" s="34" t="s">
        <v>19</v>
      </c>
      <c r="B24" s="16">
        <v>4.99</v>
      </c>
      <c r="C24" s="16">
        <f t="shared" si="3"/>
        <v>1.9624036495202142</v>
      </c>
      <c r="D24" s="16">
        <v>5.35</v>
      </c>
      <c r="E24" s="16">
        <f t="shared" si="4"/>
        <v>2.083089981699957</v>
      </c>
      <c r="F24" s="17">
        <f t="shared" si="5"/>
        <v>2.022746815610086</v>
      </c>
    </row>
    <row r="25" spans="1:6" s="18" customFormat="1" ht="19.5" customHeight="1">
      <c r="A25" s="35" t="s">
        <v>26</v>
      </c>
      <c r="B25" s="19">
        <v>0</v>
      </c>
      <c r="C25" s="19">
        <f t="shared" si="3"/>
        <v>0</v>
      </c>
      <c r="D25" s="19">
        <v>0</v>
      </c>
      <c r="E25" s="19">
        <f t="shared" si="4"/>
        <v>0</v>
      </c>
      <c r="F25" s="20">
        <f t="shared" si="5"/>
        <v>0</v>
      </c>
    </row>
    <row r="26" spans="1:6" s="18" customFormat="1" ht="19.5" customHeight="1">
      <c r="A26" s="34" t="s">
        <v>20</v>
      </c>
      <c r="B26" s="16">
        <v>1.34</v>
      </c>
      <c r="C26" s="16">
        <f t="shared" si="3"/>
        <v>0.5269781343400975</v>
      </c>
      <c r="D26" s="16">
        <v>6.49</v>
      </c>
      <c r="E26" s="16">
        <f t="shared" si="4"/>
        <v>2.5269633609780784</v>
      </c>
      <c r="F26" s="17">
        <f t="shared" si="5"/>
        <v>1.526970747659088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1.02</v>
      </c>
      <c r="E27" s="19">
        <f t="shared" si="4"/>
        <v>0.3971498656698983</v>
      </c>
      <c r="F27" s="20">
        <f t="shared" si="5"/>
        <v>0.19857493283494915</v>
      </c>
    </row>
    <row r="28" spans="1:6" s="18" customFormat="1" ht="19.5" customHeight="1">
      <c r="A28" s="34" t="s">
        <v>21</v>
      </c>
      <c r="B28" s="16">
        <v>2.46</v>
      </c>
      <c r="C28" s="16">
        <f t="shared" si="3"/>
        <v>0.9674374705049551</v>
      </c>
      <c r="D28" s="16">
        <v>0.8</v>
      </c>
      <c r="E28" s="16">
        <f t="shared" si="4"/>
        <v>0.3114900907214889</v>
      </c>
      <c r="F28" s="17">
        <f t="shared" si="5"/>
        <v>0.639463780613222</v>
      </c>
    </row>
    <row r="29" spans="1:6" s="18" customFormat="1" ht="19.5" customHeight="1">
      <c r="A29" s="35" t="s">
        <v>22</v>
      </c>
      <c r="B29" s="19">
        <v>4.26</v>
      </c>
      <c r="C29" s="19">
        <f t="shared" si="3"/>
        <v>1.6753185464841904</v>
      </c>
      <c r="D29" s="19">
        <v>1.02</v>
      </c>
      <c r="E29" s="19">
        <f t="shared" si="4"/>
        <v>0.3971498656698983</v>
      </c>
      <c r="F29" s="20">
        <f t="shared" si="5"/>
        <v>1.0362342060770444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58.36</v>
      </c>
      <c r="C31" s="19">
        <f t="shared" si="3"/>
        <v>22.951077552304547</v>
      </c>
      <c r="D31" s="19">
        <v>60.77</v>
      </c>
      <c r="E31" s="19">
        <f t="shared" si="4"/>
        <v>23.6615660164311</v>
      </c>
      <c r="F31" s="20">
        <f t="shared" si="5"/>
        <v>23.306321784367825</v>
      </c>
    </row>
    <row r="32" spans="1:6" s="18" customFormat="1" ht="19.5" customHeight="1">
      <c r="A32" s="34" t="s">
        <v>25</v>
      </c>
      <c r="B32" s="16">
        <v>15.47</v>
      </c>
      <c r="C32" s="16">
        <f t="shared" si="3"/>
        <v>6.083844580777097</v>
      </c>
      <c r="D32" s="16">
        <v>12.18</v>
      </c>
      <c r="E32" s="16">
        <f t="shared" si="4"/>
        <v>4.742436631234668</v>
      </c>
      <c r="F32" s="17">
        <f t="shared" si="5"/>
        <v>5.413140606005882</v>
      </c>
    </row>
    <row r="33" spans="1:6" s="27" customFormat="1" ht="19.5" customHeight="1">
      <c r="A33" s="24"/>
      <c r="B33" s="25">
        <f>SUM(B18:B32)</f>
        <v>231.95000000000002</v>
      </c>
      <c r="C33" s="25">
        <f t="shared" si="3"/>
        <v>91.21834198521316</v>
      </c>
      <c r="D33" s="25">
        <f>SUM(D18:D32)</f>
        <v>240.27000000000007</v>
      </c>
      <c r="E33" s="25">
        <f t="shared" si="4"/>
        <v>93.5521551220652</v>
      </c>
      <c r="F33" s="26">
        <f t="shared" si="5"/>
        <v>92.38524855363917</v>
      </c>
    </row>
    <row r="34" spans="1:6" s="33" customFormat="1" ht="19.5" customHeight="1">
      <c r="A34" s="28" t="s">
        <v>4</v>
      </c>
      <c r="B34" s="29">
        <f>SUM(B7:B15,B18:B32)</f>
        <v>254.28</v>
      </c>
      <c r="C34" s="29">
        <f t="shared" si="3"/>
        <v>100</v>
      </c>
      <c r="D34" s="29">
        <f>SUM(D7:D15,D18:D32)</f>
        <v>256.83000000000004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C16" sqref="C16 E16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277</v>
      </c>
      <c r="C4" s="88"/>
      <c r="D4" s="87" t="s">
        <v>278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279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6.75</v>
      </c>
      <c r="C7" s="16">
        <f aca="true" t="shared" si="0" ref="C7:C16">B7/$B$34*100</f>
        <v>2.74658203125</v>
      </c>
      <c r="D7" s="16">
        <v>2.7</v>
      </c>
      <c r="E7" s="16">
        <f aca="true" t="shared" si="1" ref="E7:E16">D7/$D$34*100</f>
        <v>1.1031214250694559</v>
      </c>
      <c r="F7" s="17">
        <f>(C7+E7)/2</f>
        <v>1.924851728159728</v>
      </c>
    </row>
    <row r="8" spans="1:6" s="18" customFormat="1" ht="19.5" customHeight="1">
      <c r="A8" s="35" t="s">
        <v>6</v>
      </c>
      <c r="B8" s="19">
        <v>4.63</v>
      </c>
      <c r="C8" s="19">
        <f t="shared" si="0"/>
        <v>1.8839518229166667</v>
      </c>
      <c r="D8" s="19">
        <v>1.5</v>
      </c>
      <c r="E8" s="19">
        <f t="shared" si="1"/>
        <v>0.6128452361496977</v>
      </c>
      <c r="F8" s="20">
        <f aca="true" t="shared" si="2" ref="F8:F16">(C8+E8)/2</f>
        <v>1.248398529533182</v>
      </c>
    </row>
    <row r="9" spans="1:6" s="18" customFormat="1" ht="19.5" customHeight="1">
      <c r="A9" s="34" t="s">
        <v>1</v>
      </c>
      <c r="B9" s="16">
        <v>0.12</v>
      </c>
      <c r="C9" s="16">
        <f t="shared" si="0"/>
        <v>0.048828125</v>
      </c>
      <c r="D9" s="16">
        <v>0</v>
      </c>
      <c r="E9" s="16">
        <f t="shared" si="1"/>
        <v>0</v>
      </c>
      <c r="F9" s="17">
        <f t="shared" si="2"/>
        <v>0.0244140625</v>
      </c>
    </row>
    <row r="10" spans="1:6" s="18" customFormat="1" ht="19.5" customHeight="1">
      <c r="A10" s="35" t="s">
        <v>2</v>
      </c>
      <c r="B10" s="19">
        <v>14.82</v>
      </c>
      <c r="C10" s="19">
        <f t="shared" si="0"/>
        <v>6.0302734375</v>
      </c>
      <c r="D10" s="19">
        <v>5.9</v>
      </c>
      <c r="E10" s="19">
        <f t="shared" si="1"/>
        <v>2.4105245955221446</v>
      </c>
      <c r="F10" s="20">
        <f t="shared" si="2"/>
        <v>4.220399016511072</v>
      </c>
    </row>
    <row r="11" spans="1:6" s="18" customFormat="1" ht="19.5" customHeight="1">
      <c r="A11" s="34" t="s">
        <v>9</v>
      </c>
      <c r="B11" s="16">
        <v>10.47</v>
      </c>
      <c r="C11" s="16">
        <f t="shared" si="0"/>
        <v>4.260253906250001</v>
      </c>
      <c r="D11" s="16">
        <v>4.18</v>
      </c>
      <c r="E11" s="16">
        <f t="shared" si="1"/>
        <v>1.707795391403824</v>
      </c>
      <c r="F11" s="17">
        <f t="shared" si="2"/>
        <v>2.9840246488269124</v>
      </c>
    </row>
    <row r="12" spans="1:6" s="18" customFormat="1" ht="19.5" customHeight="1">
      <c r="A12" s="35" t="s">
        <v>13</v>
      </c>
      <c r="B12" s="19">
        <v>5.41</v>
      </c>
      <c r="C12" s="19">
        <f t="shared" si="0"/>
        <v>2.201334635416667</v>
      </c>
      <c r="D12" s="19">
        <v>1.56</v>
      </c>
      <c r="E12" s="19">
        <f t="shared" si="1"/>
        <v>0.6373590455956856</v>
      </c>
      <c r="F12" s="20">
        <f t="shared" si="2"/>
        <v>1.4193468405061762</v>
      </c>
    </row>
    <row r="13" spans="1:6" s="18" customFormat="1" ht="19.5" customHeight="1">
      <c r="A13" s="34" t="s">
        <v>10</v>
      </c>
      <c r="B13" s="16">
        <v>0.83</v>
      </c>
      <c r="C13" s="16">
        <f t="shared" si="0"/>
        <v>0.33772786458333337</v>
      </c>
      <c r="D13" s="16">
        <v>0.22</v>
      </c>
      <c r="E13" s="16">
        <f t="shared" si="1"/>
        <v>0.08988396796862232</v>
      </c>
      <c r="F13" s="17">
        <f t="shared" si="2"/>
        <v>0.21380591627597784</v>
      </c>
    </row>
    <row r="14" spans="1:6" s="18" customFormat="1" ht="19.5" customHeight="1">
      <c r="A14" s="35" t="s">
        <v>11</v>
      </c>
      <c r="B14" s="19">
        <v>1.96</v>
      </c>
      <c r="C14" s="19">
        <f t="shared" si="0"/>
        <v>0.7975260416666666</v>
      </c>
      <c r="D14" s="19">
        <v>0.61</v>
      </c>
      <c r="E14" s="19">
        <f t="shared" si="1"/>
        <v>0.24922372936754372</v>
      </c>
      <c r="F14" s="20">
        <f t="shared" si="2"/>
        <v>0.5233748855171052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44.99</v>
      </c>
      <c r="C16" s="21">
        <f t="shared" si="0"/>
        <v>18.306477864583336</v>
      </c>
      <c r="D16" s="21">
        <f>SUM(D7:D15)</f>
        <v>16.67</v>
      </c>
      <c r="E16" s="21">
        <f t="shared" si="1"/>
        <v>6.810753391076975</v>
      </c>
      <c r="F16" s="22">
        <f t="shared" si="2"/>
        <v>12.558615627830156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72.08</v>
      </c>
      <c r="C18" s="16">
        <f aca="true" t="shared" si="3" ref="C18:C34">B18/$B$34*100</f>
        <v>29.329427083333332</v>
      </c>
      <c r="D18" s="16">
        <v>27.61</v>
      </c>
      <c r="E18" s="16">
        <f aca="true" t="shared" si="4" ref="E18:E34">D18/$D$34*100</f>
        <v>11.280437980062102</v>
      </c>
      <c r="F18" s="17">
        <f aca="true" t="shared" si="5" ref="F18:F34">(C18+E18)/2</f>
        <v>20.304932531697716</v>
      </c>
    </row>
    <row r="19" spans="1:6" s="18" customFormat="1" ht="19.5" customHeight="1">
      <c r="A19" s="35" t="s">
        <v>15</v>
      </c>
      <c r="B19" s="19">
        <v>19.96</v>
      </c>
      <c r="C19" s="19">
        <f t="shared" si="3"/>
        <v>8.121744791666668</v>
      </c>
      <c r="D19" s="19">
        <v>70.5</v>
      </c>
      <c r="E19" s="19">
        <f t="shared" si="4"/>
        <v>28.803726099035792</v>
      </c>
      <c r="F19" s="20">
        <f t="shared" si="5"/>
        <v>18.46273544535123</v>
      </c>
    </row>
    <row r="20" spans="1:6" s="18" customFormat="1" ht="19.5" customHeight="1">
      <c r="A20" s="34" t="s">
        <v>16</v>
      </c>
      <c r="B20" s="16">
        <v>15.57</v>
      </c>
      <c r="C20" s="16">
        <f t="shared" si="3"/>
        <v>6.33544921875</v>
      </c>
      <c r="D20" s="16">
        <v>32.4</v>
      </c>
      <c r="E20" s="16">
        <f t="shared" si="4"/>
        <v>13.237457100833469</v>
      </c>
      <c r="F20" s="17">
        <f t="shared" si="5"/>
        <v>9.786453159791733</v>
      </c>
    </row>
    <row r="21" spans="1:6" s="18" customFormat="1" ht="19.5" customHeight="1">
      <c r="A21" s="35" t="s">
        <v>17</v>
      </c>
      <c r="B21" s="19">
        <v>18.82</v>
      </c>
      <c r="C21" s="19">
        <f t="shared" si="3"/>
        <v>7.657877604166667</v>
      </c>
      <c r="D21" s="19">
        <v>18.2</v>
      </c>
      <c r="E21" s="19">
        <f t="shared" si="4"/>
        <v>7.435855531949665</v>
      </c>
      <c r="F21" s="20">
        <f t="shared" si="5"/>
        <v>7.5468665680581655</v>
      </c>
    </row>
    <row r="22" spans="1:6" s="18" customFormat="1" ht="19.5" customHeight="1">
      <c r="A22" s="34" t="s">
        <v>18</v>
      </c>
      <c r="B22" s="16">
        <v>2.8</v>
      </c>
      <c r="C22" s="16">
        <f t="shared" si="3"/>
        <v>1.1393229166666665</v>
      </c>
      <c r="D22" s="16">
        <v>0.64</v>
      </c>
      <c r="E22" s="16">
        <f t="shared" si="4"/>
        <v>0.2614806340905377</v>
      </c>
      <c r="F22" s="17">
        <f t="shared" si="5"/>
        <v>0.700401775378602</v>
      </c>
    </row>
    <row r="23" spans="1:6" s="18" customFormat="1" ht="19.5" customHeight="1">
      <c r="A23" s="35" t="s">
        <v>43</v>
      </c>
      <c r="B23" s="19">
        <v>1.1</v>
      </c>
      <c r="C23" s="19">
        <f t="shared" si="3"/>
        <v>0.44759114583333337</v>
      </c>
      <c r="D23" s="19">
        <v>12.59</v>
      </c>
      <c r="E23" s="19">
        <f t="shared" si="4"/>
        <v>5.143814348749796</v>
      </c>
      <c r="F23" s="20">
        <f t="shared" si="5"/>
        <v>2.7957027472915645</v>
      </c>
    </row>
    <row r="24" spans="1:6" s="18" customFormat="1" ht="19.5" customHeight="1">
      <c r="A24" s="34" t="s">
        <v>19</v>
      </c>
      <c r="B24" s="16">
        <v>15.8</v>
      </c>
      <c r="C24" s="16">
        <f t="shared" si="3"/>
        <v>6.429036458333334</v>
      </c>
      <c r="D24" s="16">
        <v>2.93</v>
      </c>
      <c r="E24" s="16">
        <f t="shared" si="4"/>
        <v>1.197091027945743</v>
      </c>
      <c r="F24" s="17">
        <f t="shared" si="5"/>
        <v>3.8130637431395384</v>
      </c>
    </row>
    <row r="25" spans="1:6" s="18" customFormat="1" ht="19.5" customHeight="1">
      <c r="A25" s="35" t="s">
        <v>26</v>
      </c>
      <c r="B25" s="19">
        <v>9.52</v>
      </c>
      <c r="C25" s="19">
        <f t="shared" si="3"/>
        <v>3.8736979166666665</v>
      </c>
      <c r="D25" s="19">
        <v>1.79</v>
      </c>
      <c r="E25" s="19">
        <f t="shared" si="4"/>
        <v>0.7313286484719725</v>
      </c>
      <c r="F25" s="20">
        <f t="shared" si="5"/>
        <v>2.3025132825693193</v>
      </c>
    </row>
    <row r="26" spans="1:6" s="18" customFormat="1" ht="19.5" customHeight="1">
      <c r="A26" s="34" t="s">
        <v>20</v>
      </c>
      <c r="B26" s="16">
        <v>3.35</v>
      </c>
      <c r="C26" s="16">
        <f t="shared" si="3"/>
        <v>1.3631184895833335</v>
      </c>
      <c r="D26" s="16">
        <v>3.68</v>
      </c>
      <c r="E26" s="16">
        <f t="shared" si="4"/>
        <v>1.5035136460205918</v>
      </c>
      <c r="F26" s="17">
        <f t="shared" si="5"/>
        <v>1.4333160678019627</v>
      </c>
    </row>
    <row r="27" spans="1:6" s="18" customFormat="1" ht="19.5" customHeight="1">
      <c r="A27" s="35" t="s">
        <v>3</v>
      </c>
      <c r="B27" s="19">
        <v>0.76</v>
      </c>
      <c r="C27" s="19">
        <f t="shared" si="3"/>
        <v>0.3092447916666667</v>
      </c>
      <c r="D27" s="19">
        <v>0.62</v>
      </c>
      <c r="E27" s="19">
        <f t="shared" si="4"/>
        <v>0.2533093642752084</v>
      </c>
      <c r="F27" s="20">
        <f t="shared" si="5"/>
        <v>0.28127707797093754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1.18</v>
      </c>
      <c r="E28" s="16">
        <f t="shared" si="4"/>
        <v>0.4821049191044288</v>
      </c>
      <c r="F28" s="17">
        <f t="shared" si="5"/>
        <v>0.2410524595522144</v>
      </c>
    </row>
    <row r="29" spans="1:6" s="18" customFormat="1" ht="19.5" customHeight="1">
      <c r="A29" s="35" t="s">
        <v>22</v>
      </c>
      <c r="B29" s="19">
        <v>0.46</v>
      </c>
      <c r="C29" s="19">
        <f t="shared" si="3"/>
        <v>0.18717447916666669</v>
      </c>
      <c r="D29" s="19">
        <v>0.94</v>
      </c>
      <c r="E29" s="19">
        <f t="shared" si="4"/>
        <v>0.3840496813204772</v>
      </c>
      <c r="F29" s="20">
        <f t="shared" si="5"/>
        <v>0.28561208024357193</v>
      </c>
    </row>
    <row r="30" spans="1:6" s="18" customFormat="1" ht="19.5" customHeight="1">
      <c r="A30" s="34" t="s">
        <v>23</v>
      </c>
      <c r="B30" s="16">
        <v>0.74</v>
      </c>
      <c r="C30" s="16">
        <f t="shared" si="3"/>
        <v>0.30110677083333337</v>
      </c>
      <c r="D30" s="16">
        <v>0.39</v>
      </c>
      <c r="E30" s="16">
        <f t="shared" si="4"/>
        <v>0.1593397613989214</v>
      </c>
      <c r="F30" s="17">
        <f t="shared" si="5"/>
        <v>0.23022326611612737</v>
      </c>
    </row>
    <row r="31" spans="1:6" s="18" customFormat="1" ht="19.5" customHeight="1">
      <c r="A31" s="35" t="s">
        <v>24</v>
      </c>
      <c r="B31" s="19">
        <v>2.67</v>
      </c>
      <c r="C31" s="19">
        <f t="shared" si="3"/>
        <v>1.08642578125</v>
      </c>
      <c r="D31" s="19">
        <v>4.34</v>
      </c>
      <c r="E31" s="19">
        <f t="shared" si="4"/>
        <v>1.7731655499264587</v>
      </c>
      <c r="F31" s="20">
        <f t="shared" si="5"/>
        <v>1.4297956655882293</v>
      </c>
    </row>
    <row r="32" spans="1:6" s="18" customFormat="1" ht="19.5" customHeight="1">
      <c r="A32" s="34" t="s">
        <v>25</v>
      </c>
      <c r="B32" s="16">
        <v>37.14</v>
      </c>
      <c r="C32" s="16">
        <f t="shared" si="3"/>
        <v>15.1123046875</v>
      </c>
      <c r="D32" s="16">
        <v>50.28</v>
      </c>
      <c r="E32" s="16">
        <f t="shared" si="4"/>
        <v>20.542572315737868</v>
      </c>
      <c r="F32" s="17">
        <f t="shared" si="5"/>
        <v>17.827438501618936</v>
      </c>
    </row>
    <row r="33" spans="1:6" s="27" customFormat="1" ht="19.5" customHeight="1">
      <c r="A33" s="24"/>
      <c r="B33" s="25">
        <f>SUM(B18:B32)</f>
        <v>200.76999999999998</v>
      </c>
      <c r="C33" s="25">
        <f t="shared" si="3"/>
        <v>81.69352213541666</v>
      </c>
      <c r="D33" s="25">
        <f>SUM(D18:D32)</f>
        <v>228.08999999999997</v>
      </c>
      <c r="E33" s="25">
        <f t="shared" si="4"/>
        <v>93.18924660892301</v>
      </c>
      <c r="F33" s="26">
        <f t="shared" si="5"/>
        <v>87.44138437216984</v>
      </c>
    </row>
    <row r="34" spans="1:6" s="33" customFormat="1" ht="19.5" customHeight="1">
      <c r="A34" s="28" t="s">
        <v>4</v>
      </c>
      <c r="B34" s="29">
        <f>SUM(B7:B15,B18:B32)</f>
        <v>245.76</v>
      </c>
      <c r="C34" s="29">
        <f t="shared" si="3"/>
        <v>100</v>
      </c>
      <c r="D34" s="29">
        <f>SUM(D7:D15,D18:D32)</f>
        <v>244.76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I10" sqref="I10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281</v>
      </c>
      <c r="C4" s="88"/>
      <c r="D4" s="87" t="s">
        <v>282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283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0.18</v>
      </c>
      <c r="C7" s="16">
        <f aca="true" t="shared" si="0" ref="C7:C16">B7/$B$34*100</f>
        <v>0.07196545658084119</v>
      </c>
      <c r="D7" s="16">
        <v>1</v>
      </c>
      <c r="E7" s="16">
        <f aca="true" t="shared" si="1" ref="E7:E16">D7/$D$34*100</f>
        <v>0.39447731755424065</v>
      </c>
      <c r="F7" s="17">
        <f>(C7+E7)/2</f>
        <v>0.23322138706754092</v>
      </c>
    </row>
    <row r="8" spans="1:6" s="18" customFormat="1" ht="19.5" customHeight="1">
      <c r="A8" s="35" t="s">
        <v>6</v>
      </c>
      <c r="B8" s="19">
        <v>0.02</v>
      </c>
      <c r="C8" s="19">
        <f t="shared" si="0"/>
        <v>0.00799616184231569</v>
      </c>
      <c r="D8" s="19">
        <v>0.12</v>
      </c>
      <c r="E8" s="19">
        <f t="shared" si="1"/>
        <v>0.047337278106508875</v>
      </c>
      <c r="F8" s="20">
        <f aca="true" t="shared" si="2" ref="F8:F16">(C8+E8)/2</f>
        <v>0.027666719974412283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0.02</v>
      </c>
      <c r="E9" s="16">
        <f t="shared" si="1"/>
        <v>0.007889546351084813</v>
      </c>
      <c r="F9" s="17">
        <f t="shared" si="2"/>
        <v>0.0039447731755424065</v>
      </c>
    </row>
    <row r="10" spans="1:6" s="18" customFormat="1" ht="19.5" customHeight="1">
      <c r="A10" s="35" t="s">
        <v>2</v>
      </c>
      <c r="B10" s="19">
        <v>2.2</v>
      </c>
      <c r="C10" s="19">
        <f t="shared" si="0"/>
        <v>0.8795778026547258</v>
      </c>
      <c r="D10" s="19">
        <v>4.1</v>
      </c>
      <c r="E10" s="19">
        <f t="shared" si="1"/>
        <v>1.6173570019723864</v>
      </c>
      <c r="F10" s="20">
        <f t="shared" si="2"/>
        <v>1.248467402313556</v>
      </c>
    </row>
    <row r="11" spans="1:6" s="18" customFormat="1" ht="19.5" customHeight="1">
      <c r="A11" s="34" t="s">
        <v>9</v>
      </c>
      <c r="B11" s="16">
        <v>0.52</v>
      </c>
      <c r="C11" s="16">
        <f t="shared" si="0"/>
        <v>0.2079002079002079</v>
      </c>
      <c r="D11" s="16">
        <v>3.06</v>
      </c>
      <c r="E11" s="16">
        <f t="shared" si="1"/>
        <v>1.2071005917159765</v>
      </c>
      <c r="F11" s="17">
        <f t="shared" si="2"/>
        <v>0.7075003998080922</v>
      </c>
    </row>
    <row r="12" spans="1:6" s="18" customFormat="1" ht="19.5" customHeight="1">
      <c r="A12" s="35" t="s">
        <v>13</v>
      </c>
      <c r="B12" s="19">
        <v>0.58</v>
      </c>
      <c r="C12" s="19">
        <f t="shared" si="0"/>
        <v>0.23188869342715498</v>
      </c>
      <c r="D12" s="19">
        <v>4.3</v>
      </c>
      <c r="E12" s="19">
        <f t="shared" si="1"/>
        <v>1.6962524654832347</v>
      </c>
      <c r="F12" s="20">
        <f t="shared" si="2"/>
        <v>0.9640705794551948</v>
      </c>
    </row>
    <row r="13" spans="1:6" s="18" customFormat="1" ht="19.5" customHeight="1">
      <c r="A13" s="34" t="s">
        <v>10</v>
      </c>
      <c r="B13" s="16">
        <v>0.22</v>
      </c>
      <c r="C13" s="16">
        <f t="shared" si="0"/>
        <v>0.08795778026547259</v>
      </c>
      <c r="D13" s="16">
        <v>1.02</v>
      </c>
      <c r="E13" s="16">
        <f t="shared" si="1"/>
        <v>0.4023668639053254</v>
      </c>
      <c r="F13" s="17">
        <f t="shared" si="2"/>
        <v>0.24516232208539898</v>
      </c>
    </row>
    <row r="14" spans="1:6" s="18" customFormat="1" ht="19.5" customHeight="1">
      <c r="A14" s="35" t="s">
        <v>11</v>
      </c>
      <c r="B14" s="19">
        <v>0.1</v>
      </c>
      <c r="C14" s="19">
        <f t="shared" si="0"/>
        <v>0.03998080921157845</v>
      </c>
      <c r="D14" s="19">
        <v>0.56</v>
      </c>
      <c r="E14" s="19">
        <f t="shared" si="1"/>
        <v>0.22090729783037477</v>
      </c>
      <c r="F14" s="20">
        <f t="shared" si="2"/>
        <v>0.1304440535209766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0.96</v>
      </c>
      <c r="E15" s="16">
        <f t="shared" si="1"/>
        <v>0.378698224852071</v>
      </c>
      <c r="F15" s="17">
        <f t="shared" si="2"/>
        <v>0.1893491124260355</v>
      </c>
    </row>
    <row r="16" spans="1:6" s="18" customFormat="1" ht="19.5" customHeight="1">
      <c r="A16" s="23"/>
      <c r="B16" s="21">
        <f>SUM(B7:B15)</f>
        <v>3.8200000000000007</v>
      </c>
      <c r="C16" s="21">
        <f t="shared" si="0"/>
        <v>1.527266911882297</v>
      </c>
      <c r="D16" s="21">
        <f>SUM(D7:D15)</f>
        <v>15.14</v>
      </c>
      <c r="E16" s="21">
        <f t="shared" si="1"/>
        <v>5.9723865877712035</v>
      </c>
      <c r="F16" s="22">
        <f t="shared" si="2"/>
        <v>3.74982674982675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92.6</v>
      </c>
      <c r="C18" s="16">
        <f aca="true" t="shared" si="3" ref="C18:C34">B18/$B$34*100</f>
        <v>37.02222932992164</v>
      </c>
      <c r="D18" s="16">
        <v>75.8</v>
      </c>
      <c r="E18" s="16">
        <f aca="true" t="shared" si="4" ref="E18:E34">D18/$D$34*100</f>
        <v>29.901380670611438</v>
      </c>
      <c r="F18" s="17">
        <f aca="true" t="shared" si="5" ref="F18:F34">(C18+E18)/2</f>
        <v>33.46180500026654</v>
      </c>
    </row>
    <row r="19" spans="1:6" s="18" customFormat="1" ht="19.5" customHeight="1">
      <c r="A19" s="35" t="s">
        <v>15</v>
      </c>
      <c r="B19" s="19">
        <v>133.48</v>
      </c>
      <c r="C19" s="19">
        <f t="shared" si="3"/>
        <v>53.36638413561491</v>
      </c>
      <c r="D19" s="19">
        <v>7.42</v>
      </c>
      <c r="E19" s="19">
        <f t="shared" si="4"/>
        <v>2.9270216962524653</v>
      </c>
      <c r="F19" s="20">
        <f t="shared" si="5"/>
        <v>28.146702915933687</v>
      </c>
    </row>
    <row r="20" spans="1:6" s="18" customFormat="1" ht="19.5" customHeight="1">
      <c r="A20" s="34" t="s">
        <v>16</v>
      </c>
      <c r="B20" s="16">
        <v>6.16</v>
      </c>
      <c r="C20" s="16">
        <f t="shared" si="3"/>
        <v>2.4628178474332323</v>
      </c>
      <c r="D20" s="16">
        <v>9.96</v>
      </c>
      <c r="E20" s="16">
        <f t="shared" si="4"/>
        <v>3.928994082840237</v>
      </c>
      <c r="F20" s="17">
        <f t="shared" si="5"/>
        <v>3.1959059651367347</v>
      </c>
    </row>
    <row r="21" spans="1:6" s="18" customFormat="1" ht="19.5" customHeight="1">
      <c r="A21" s="35" t="s">
        <v>17</v>
      </c>
      <c r="B21" s="19">
        <v>1.02</v>
      </c>
      <c r="C21" s="19">
        <f t="shared" si="3"/>
        <v>0.40780425395810016</v>
      </c>
      <c r="D21" s="19">
        <v>16.14</v>
      </c>
      <c r="E21" s="19">
        <f t="shared" si="4"/>
        <v>6.366863905325444</v>
      </c>
      <c r="F21" s="20">
        <f t="shared" si="5"/>
        <v>3.3873340796417724</v>
      </c>
    </row>
    <row r="22" spans="1:6" s="18" customFormat="1" ht="19.5" customHeight="1">
      <c r="A22" s="34" t="s">
        <v>18</v>
      </c>
      <c r="B22" s="16">
        <v>4.34</v>
      </c>
      <c r="C22" s="16">
        <f t="shared" si="3"/>
        <v>1.7351671197825043</v>
      </c>
      <c r="D22" s="16">
        <v>0.22</v>
      </c>
      <c r="E22" s="16">
        <f t="shared" si="4"/>
        <v>0.08678500986193294</v>
      </c>
      <c r="F22" s="17">
        <f t="shared" si="5"/>
        <v>0.9109760648222186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0.1</v>
      </c>
      <c r="C24" s="16">
        <f t="shared" si="3"/>
        <v>0.03998080921157845</v>
      </c>
      <c r="D24" s="16">
        <v>32.44</v>
      </c>
      <c r="E24" s="16">
        <f t="shared" si="4"/>
        <v>12.796844181459566</v>
      </c>
      <c r="F24" s="17">
        <f t="shared" si="5"/>
        <v>6.418412495335572</v>
      </c>
    </row>
    <row r="25" spans="1:6" s="18" customFormat="1" ht="19.5" customHeight="1">
      <c r="A25" s="35" t="s">
        <v>26</v>
      </c>
      <c r="B25" s="19">
        <v>0.04</v>
      </c>
      <c r="C25" s="19">
        <f t="shared" si="3"/>
        <v>0.01599232368463138</v>
      </c>
      <c r="D25" s="19">
        <v>8.74</v>
      </c>
      <c r="E25" s="19">
        <f t="shared" si="4"/>
        <v>3.4477317554240634</v>
      </c>
      <c r="F25" s="20">
        <f t="shared" si="5"/>
        <v>1.7318620395543474</v>
      </c>
    </row>
    <row r="26" spans="1:6" s="18" customFormat="1" ht="19.5" customHeight="1">
      <c r="A26" s="34" t="s">
        <v>20</v>
      </c>
      <c r="B26" s="16">
        <v>5.12</v>
      </c>
      <c r="C26" s="16">
        <f t="shared" si="3"/>
        <v>2.0470174316328165</v>
      </c>
      <c r="D26" s="16">
        <v>1.62</v>
      </c>
      <c r="E26" s="16">
        <f t="shared" si="4"/>
        <v>0.6390532544378699</v>
      </c>
      <c r="F26" s="17">
        <f t="shared" si="5"/>
        <v>1.3430353430353432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4.48</v>
      </c>
      <c r="E28" s="16">
        <f t="shared" si="4"/>
        <v>1.7672583826429982</v>
      </c>
      <c r="F28" s="17">
        <f t="shared" si="5"/>
        <v>0.8836291913214991</v>
      </c>
    </row>
    <row r="29" spans="1:6" s="18" customFormat="1" ht="19.5" customHeight="1">
      <c r="A29" s="35" t="s">
        <v>22</v>
      </c>
      <c r="B29" s="19">
        <v>0</v>
      </c>
      <c r="C29" s="19">
        <f t="shared" si="3"/>
        <v>0</v>
      </c>
      <c r="D29" s="19">
        <v>17.72</v>
      </c>
      <c r="E29" s="19">
        <f t="shared" si="4"/>
        <v>6.990138067061144</v>
      </c>
      <c r="F29" s="20">
        <f t="shared" si="5"/>
        <v>3.495069033530572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0.26</v>
      </c>
      <c r="C31" s="19">
        <f t="shared" si="3"/>
        <v>0.10395010395010396</v>
      </c>
      <c r="D31" s="19">
        <v>18.54</v>
      </c>
      <c r="E31" s="19">
        <f t="shared" si="4"/>
        <v>7.313609467455621</v>
      </c>
      <c r="F31" s="20">
        <f t="shared" si="5"/>
        <v>3.7087797857028626</v>
      </c>
    </row>
    <row r="32" spans="1:6" s="18" customFormat="1" ht="19.5" customHeight="1">
      <c r="A32" s="34" t="s">
        <v>25</v>
      </c>
      <c r="B32" s="16">
        <v>3.18</v>
      </c>
      <c r="C32" s="16">
        <f t="shared" si="3"/>
        <v>1.2713897329281947</v>
      </c>
      <c r="D32" s="16">
        <v>45.28</v>
      </c>
      <c r="E32" s="16">
        <f t="shared" si="4"/>
        <v>17.861932938856015</v>
      </c>
      <c r="F32" s="17">
        <f t="shared" si="5"/>
        <v>9.566661335892105</v>
      </c>
    </row>
    <row r="33" spans="1:6" s="27" customFormat="1" ht="19.5" customHeight="1">
      <c r="A33" s="24"/>
      <c r="B33" s="25">
        <f>SUM(B18:B32)</f>
        <v>246.29999999999998</v>
      </c>
      <c r="C33" s="25">
        <f t="shared" si="3"/>
        <v>98.4727330881177</v>
      </c>
      <c r="D33" s="25">
        <f>SUM(D18:D32)</f>
        <v>238.36</v>
      </c>
      <c r="E33" s="25">
        <f t="shared" si="4"/>
        <v>94.0276134122288</v>
      </c>
      <c r="F33" s="26">
        <f t="shared" si="5"/>
        <v>96.25017325017325</v>
      </c>
    </row>
    <row r="34" spans="1:6" s="33" customFormat="1" ht="19.5" customHeight="1">
      <c r="A34" s="28" t="s">
        <v>4</v>
      </c>
      <c r="B34" s="29">
        <f>SUM(B7:B15,B18:B32)</f>
        <v>250.11999999999998</v>
      </c>
      <c r="C34" s="29">
        <f t="shared" si="3"/>
        <v>100</v>
      </c>
      <c r="D34" s="29">
        <f>SUM(D7:D15,D18:D32)</f>
        <v>253.5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E27" sqref="E27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285</v>
      </c>
      <c r="C4" s="88"/>
      <c r="D4" s="87" t="s">
        <v>286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287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4.44</v>
      </c>
      <c r="C7" s="16">
        <f aca="true" t="shared" si="0" ref="C7:C16">B7/$B$34*100</f>
        <v>1.695303550973654</v>
      </c>
      <c r="D7" s="16">
        <v>4.61</v>
      </c>
      <c r="E7" s="16">
        <f aca="true" t="shared" si="1" ref="E7:E16">D7/$D$34*100</f>
        <v>1.8581217251108422</v>
      </c>
      <c r="F7" s="17">
        <f>(C7+E7)/2</f>
        <v>1.7767126380422482</v>
      </c>
    </row>
    <row r="8" spans="1:6" s="18" customFormat="1" ht="19.5" customHeight="1">
      <c r="A8" s="35" t="s">
        <v>6</v>
      </c>
      <c r="B8" s="19">
        <v>4</v>
      </c>
      <c r="C8" s="19">
        <f t="shared" si="0"/>
        <v>1.527300496372661</v>
      </c>
      <c r="D8" s="19">
        <v>2.31</v>
      </c>
      <c r="E8" s="19">
        <f t="shared" si="1"/>
        <v>0.9310761789600966</v>
      </c>
      <c r="F8" s="20">
        <f aca="true" t="shared" si="2" ref="F8:F16">(C8+E8)/2</f>
        <v>1.2291883376663788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0.13</v>
      </c>
      <c r="E9" s="16">
        <f t="shared" si="1"/>
        <v>0.05239822652156388</v>
      </c>
      <c r="F9" s="17">
        <f t="shared" si="2"/>
        <v>0.02619911326078194</v>
      </c>
    </row>
    <row r="10" spans="1:6" s="18" customFormat="1" ht="19.5" customHeight="1">
      <c r="A10" s="35" t="s">
        <v>2</v>
      </c>
      <c r="B10" s="19">
        <v>7.66</v>
      </c>
      <c r="C10" s="19">
        <f t="shared" si="0"/>
        <v>2.924780450553646</v>
      </c>
      <c r="D10" s="19">
        <v>8.63</v>
      </c>
      <c r="E10" s="19">
        <f t="shared" si="1"/>
        <v>3.4784361144699716</v>
      </c>
      <c r="F10" s="20">
        <f t="shared" si="2"/>
        <v>3.201608282511809</v>
      </c>
    </row>
    <row r="11" spans="1:6" s="18" customFormat="1" ht="19.5" customHeight="1">
      <c r="A11" s="34" t="s">
        <v>9</v>
      </c>
      <c r="B11" s="16">
        <v>3.84</v>
      </c>
      <c r="C11" s="16">
        <f t="shared" si="0"/>
        <v>1.4662084765177548</v>
      </c>
      <c r="D11" s="16">
        <v>4.25</v>
      </c>
      <c r="E11" s="16">
        <f t="shared" si="1"/>
        <v>1.7130189439742038</v>
      </c>
      <c r="F11" s="17">
        <f t="shared" si="2"/>
        <v>1.5896137102459793</v>
      </c>
    </row>
    <row r="12" spans="1:6" s="18" customFormat="1" ht="19.5" customHeight="1">
      <c r="A12" s="35" t="s">
        <v>13</v>
      </c>
      <c r="B12" s="19">
        <v>3.7</v>
      </c>
      <c r="C12" s="19">
        <f t="shared" si="0"/>
        <v>1.4127529591447117</v>
      </c>
      <c r="D12" s="19">
        <v>4.5</v>
      </c>
      <c r="E12" s="19">
        <f t="shared" si="1"/>
        <v>1.8137847642079805</v>
      </c>
      <c r="F12" s="20">
        <f t="shared" si="2"/>
        <v>1.613268861676346</v>
      </c>
    </row>
    <row r="13" spans="1:6" s="18" customFormat="1" ht="19.5" customHeight="1">
      <c r="A13" s="34" t="s">
        <v>10</v>
      </c>
      <c r="B13" s="16">
        <v>0.6</v>
      </c>
      <c r="C13" s="16">
        <f t="shared" si="0"/>
        <v>0.22909507445589916</v>
      </c>
      <c r="D13" s="16">
        <v>0.43</v>
      </c>
      <c r="E13" s="16">
        <f t="shared" si="1"/>
        <v>0.17331721080209592</v>
      </c>
      <c r="F13" s="17">
        <f t="shared" si="2"/>
        <v>0.20120614262899755</v>
      </c>
    </row>
    <row r="14" spans="1:6" s="18" customFormat="1" ht="19.5" customHeight="1">
      <c r="A14" s="35" t="s">
        <v>11</v>
      </c>
      <c r="B14" s="19">
        <v>2.82</v>
      </c>
      <c r="C14" s="19">
        <f t="shared" si="0"/>
        <v>1.076746849942726</v>
      </c>
      <c r="D14" s="19">
        <v>2.88</v>
      </c>
      <c r="E14" s="19">
        <f t="shared" si="1"/>
        <v>1.1608222490931075</v>
      </c>
      <c r="F14" s="20">
        <f t="shared" si="2"/>
        <v>1.1187845495179167</v>
      </c>
    </row>
    <row r="15" spans="1:6" s="18" customFormat="1" ht="19.5" customHeight="1">
      <c r="A15" s="34" t="s">
        <v>12</v>
      </c>
      <c r="B15" s="16">
        <v>0.02</v>
      </c>
      <c r="C15" s="16">
        <f t="shared" si="0"/>
        <v>0.007636502481863306</v>
      </c>
      <c r="D15" s="16">
        <v>0.58</v>
      </c>
      <c r="E15" s="16">
        <f t="shared" si="1"/>
        <v>0.2337767029423619</v>
      </c>
      <c r="F15" s="17">
        <f t="shared" si="2"/>
        <v>0.12070660271211262</v>
      </c>
    </row>
    <row r="16" spans="1:6" s="18" customFormat="1" ht="19.5" customHeight="1">
      <c r="A16" s="23"/>
      <c r="B16" s="21">
        <f>SUM(B7:B15)</f>
        <v>27.080000000000002</v>
      </c>
      <c r="C16" s="21">
        <f t="shared" si="0"/>
        <v>10.339824360442917</v>
      </c>
      <c r="D16" s="21">
        <f>SUM(D7:D15)</f>
        <v>28.319999999999997</v>
      </c>
      <c r="E16" s="21">
        <f t="shared" si="1"/>
        <v>11.414752116082223</v>
      </c>
      <c r="F16" s="22">
        <f t="shared" si="2"/>
        <v>10.877288238262569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57.07</v>
      </c>
      <c r="C18" s="16">
        <f aca="true" t="shared" si="3" ref="C18:C34">B18/$B$34*100</f>
        <v>21.790759831996944</v>
      </c>
      <c r="D18" s="16">
        <v>68.74</v>
      </c>
      <c r="E18" s="16">
        <f aca="true" t="shared" si="4" ref="E18:E34">D18/$D$34*100</f>
        <v>27.706569931479237</v>
      </c>
      <c r="F18" s="17">
        <f aca="true" t="shared" si="5" ref="F18:F34">(C18+E18)/2</f>
        <v>24.74866488173809</v>
      </c>
    </row>
    <row r="19" spans="1:6" s="18" customFormat="1" ht="19.5" customHeight="1">
      <c r="A19" s="35" t="s">
        <v>15</v>
      </c>
      <c r="B19" s="19">
        <v>64.83</v>
      </c>
      <c r="C19" s="19">
        <f t="shared" si="3"/>
        <v>24.753722794959902</v>
      </c>
      <c r="D19" s="19">
        <v>7.88</v>
      </c>
      <c r="E19" s="19">
        <f t="shared" si="4"/>
        <v>3.1761386537686414</v>
      </c>
      <c r="F19" s="20">
        <f t="shared" si="5"/>
        <v>13.964930724364272</v>
      </c>
    </row>
    <row r="20" spans="1:6" s="18" customFormat="1" ht="19.5" customHeight="1">
      <c r="A20" s="34" t="s">
        <v>16</v>
      </c>
      <c r="B20" s="16">
        <v>5.83</v>
      </c>
      <c r="C20" s="16">
        <f t="shared" si="3"/>
        <v>2.226040473463154</v>
      </c>
      <c r="D20" s="16">
        <v>32.85</v>
      </c>
      <c r="E20" s="16">
        <f t="shared" si="4"/>
        <v>13.240628778718259</v>
      </c>
      <c r="F20" s="17">
        <f t="shared" si="5"/>
        <v>7.7333346260907065</v>
      </c>
    </row>
    <row r="21" spans="1:6" s="18" customFormat="1" ht="19.5" customHeight="1">
      <c r="A21" s="35" t="s">
        <v>17</v>
      </c>
      <c r="B21" s="19">
        <v>16.83</v>
      </c>
      <c r="C21" s="19">
        <f t="shared" si="3"/>
        <v>6.42611683848797</v>
      </c>
      <c r="D21" s="19">
        <v>8.18</v>
      </c>
      <c r="E21" s="19">
        <f t="shared" si="4"/>
        <v>3.297057638049173</v>
      </c>
      <c r="F21" s="20">
        <f t="shared" si="5"/>
        <v>4.861587238268571</v>
      </c>
    </row>
    <row r="22" spans="1:6" s="18" customFormat="1" ht="19.5" customHeight="1">
      <c r="A22" s="34" t="s">
        <v>18</v>
      </c>
      <c r="B22" s="16">
        <v>2.25</v>
      </c>
      <c r="C22" s="16">
        <f t="shared" si="3"/>
        <v>0.8591065292096219</v>
      </c>
      <c r="D22" s="16">
        <v>5.33</v>
      </c>
      <c r="E22" s="16">
        <f t="shared" si="4"/>
        <v>2.1483272873841193</v>
      </c>
      <c r="F22" s="17">
        <f t="shared" si="5"/>
        <v>1.5037169082968707</v>
      </c>
    </row>
    <row r="23" spans="1:6" s="18" customFormat="1" ht="19.5" customHeight="1">
      <c r="A23" s="35" t="s">
        <v>43</v>
      </c>
      <c r="B23" s="19">
        <v>0.83</v>
      </c>
      <c r="C23" s="19">
        <f t="shared" si="3"/>
        <v>0.31691485299732713</v>
      </c>
      <c r="D23" s="19">
        <v>0</v>
      </c>
      <c r="E23" s="19">
        <f t="shared" si="4"/>
        <v>0</v>
      </c>
      <c r="F23" s="20">
        <f t="shared" si="5"/>
        <v>0.15845742649866357</v>
      </c>
    </row>
    <row r="24" spans="1:6" s="18" customFormat="1" ht="19.5" customHeight="1">
      <c r="A24" s="34" t="s">
        <v>19</v>
      </c>
      <c r="B24" s="16">
        <v>21.7</v>
      </c>
      <c r="C24" s="16">
        <f t="shared" si="3"/>
        <v>8.285605192821686</v>
      </c>
      <c r="D24" s="16">
        <v>11.37</v>
      </c>
      <c r="E24" s="16">
        <f t="shared" si="4"/>
        <v>4.582829504232164</v>
      </c>
      <c r="F24" s="17">
        <f t="shared" si="5"/>
        <v>6.434217348526925</v>
      </c>
    </row>
    <row r="25" spans="1:6" s="18" customFormat="1" ht="19.5" customHeight="1">
      <c r="A25" s="35" t="s">
        <v>26</v>
      </c>
      <c r="B25" s="19">
        <v>1.67</v>
      </c>
      <c r="C25" s="19">
        <f t="shared" si="3"/>
        <v>0.637647957235586</v>
      </c>
      <c r="D25" s="19">
        <v>10.89</v>
      </c>
      <c r="E25" s="19">
        <f t="shared" si="4"/>
        <v>4.389359129383313</v>
      </c>
      <c r="F25" s="20">
        <f t="shared" si="5"/>
        <v>2.5135035433094495</v>
      </c>
    </row>
    <row r="26" spans="1:6" s="18" customFormat="1" ht="19.5" customHeight="1">
      <c r="A26" s="34" t="s">
        <v>20</v>
      </c>
      <c r="B26" s="16">
        <v>3.51</v>
      </c>
      <c r="C26" s="16">
        <f t="shared" si="3"/>
        <v>1.34020618556701</v>
      </c>
      <c r="D26" s="16">
        <v>2.9</v>
      </c>
      <c r="E26" s="16">
        <f t="shared" si="4"/>
        <v>1.1688835147118095</v>
      </c>
      <c r="F26" s="17">
        <f t="shared" si="5"/>
        <v>1.2545448501394096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0.81</v>
      </c>
      <c r="C28" s="16">
        <f t="shared" si="3"/>
        <v>0.30927835051546393</v>
      </c>
      <c r="D28" s="16">
        <v>0.2</v>
      </c>
      <c r="E28" s="16">
        <f t="shared" si="4"/>
        <v>0.08061265618702136</v>
      </c>
      <c r="F28" s="17">
        <f t="shared" si="5"/>
        <v>0.19494550335124264</v>
      </c>
    </row>
    <row r="29" spans="1:6" s="18" customFormat="1" ht="19.5" customHeight="1">
      <c r="A29" s="35" t="s">
        <v>22</v>
      </c>
      <c r="B29" s="19">
        <v>3.63</v>
      </c>
      <c r="C29" s="19">
        <f t="shared" si="3"/>
        <v>1.3860252004581899</v>
      </c>
      <c r="D29" s="19">
        <v>11.34</v>
      </c>
      <c r="E29" s="19">
        <f t="shared" si="4"/>
        <v>4.570737605804111</v>
      </c>
      <c r="F29" s="20">
        <f t="shared" si="5"/>
        <v>2.9783814031311504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0.11</v>
      </c>
      <c r="C31" s="19">
        <f t="shared" si="3"/>
        <v>0.042000763650248185</v>
      </c>
      <c r="D31" s="19">
        <v>4.99</v>
      </c>
      <c r="E31" s="19">
        <f t="shared" si="4"/>
        <v>2.011285771866183</v>
      </c>
      <c r="F31" s="20">
        <f t="shared" si="5"/>
        <v>1.0266432677582156</v>
      </c>
    </row>
    <row r="32" spans="1:6" s="18" customFormat="1" ht="19.5" customHeight="1">
      <c r="A32" s="34" t="s">
        <v>25</v>
      </c>
      <c r="B32" s="16">
        <v>55.75</v>
      </c>
      <c r="C32" s="16">
        <f t="shared" si="3"/>
        <v>21.286750668193967</v>
      </c>
      <c r="D32" s="16">
        <v>55.11</v>
      </c>
      <c r="E32" s="16">
        <f t="shared" si="4"/>
        <v>22.212817412333735</v>
      </c>
      <c r="F32" s="17">
        <f t="shared" si="5"/>
        <v>21.74978404026385</v>
      </c>
    </row>
    <row r="33" spans="1:6" s="27" customFormat="1" ht="19.5" customHeight="1">
      <c r="A33" s="24"/>
      <c r="B33" s="25">
        <f>SUM(B18:B32)</f>
        <v>234.82</v>
      </c>
      <c r="C33" s="25">
        <f t="shared" si="3"/>
        <v>89.66017563955707</v>
      </c>
      <c r="D33" s="25">
        <f>SUM(D18:D32)</f>
        <v>219.78000000000003</v>
      </c>
      <c r="E33" s="25">
        <f t="shared" si="4"/>
        <v>88.58524788391779</v>
      </c>
      <c r="F33" s="26">
        <f t="shared" si="5"/>
        <v>89.12271176173743</v>
      </c>
    </row>
    <row r="34" spans="1:6" s="33" customFormat="1" ht="19.5" customHeight="1">
      <c r="A34" s="28" t="s">
        <v>4</v>
      </c>
      <c r="B34" s="29">
        <f>SUM(B7:B15,B18:B32)</f>
        <v>261.90000000000003</v>
      </c>
      <c r="C34" s="29">
        <f t="shared" si="3"/>
        <v>100</v>
      </c>
      <c r="D34" s="29">
        <f>SUM(D7:D15,D18:D32)</f>
        <v>248.10000000000002</v>
      </c>
      <c r="E34" s="29">
        <f t="shared" si="4"/>
        <v>100</v>
      </c>
      <c r="F34" s="9">
        <f t="shared" si="5"/>
        <v>100</v>
      </c>
    </row>
  </sheetData>
  <sheetProtection password="8299" sheet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" formula="1"/>
  </ignoredErrors>
</worksheet>
</file>

<file path=xl/worksheets/sheet5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J29" sqref="J29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289</v>
      </c>
      <c r="C4" s="88"/>
      <c r="D4" s="87" t="s">
        <v>290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291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2.58</v>
      </c>
      <c r="C7" s="16">
        <f aca="true" t="shared" si="0" ref="C7:C16">B7/$B$34*100</f>
        <v>1.028462090408993</v>
      </c>
      <c r="D7" s="16">
        <v>0.64</v>
      </c>
      <c r="E7" s="16">
        <f aca="true" t="shared" si="1" ref="E7:E16">D7/$D$34*100</f>
        <v>0.24419092678087678</v>
      </c>
      <c r="F7" s="17">
        <f>(C7+E7)/2</f>
        <v>0.6363265085949349</v>
      </c>
    </row>
    <row r="8" spans="1:6" s="18" customFormat="1" ht="19.5" customHeight="1">
      <c r="A8" s="35" t="s">
        <v>6</v>
      </c>
      <c r="B8" s="19">
        <v>0.2</v>
      </c>
      <c r="C8" s="19">
        <f t="shared" si="0"/>
        <v>0.07972574344255759</v>
      </c>
      <c r="D8" s="19">
        <v>0.8</v>
      </c>
      <c r="E8" s="19">
        <f t="shared" si="1"/>
        <v>0.305238658476096</v>
      </c>
      <c r="F8" s="20">
        <f aca="true" t="shared" si="2" ref="F8:F16">(C8+E8)/2</f>
        <v>0.19248220095932678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0.04</v>
      </c>
      <c r="E9" s="16">
        <f t="shared" si="1"/>
        <v>0.015261932923804799</v>
      </c>
      <c r="F9" s="17">
        <f t="shared" si="2"/>
        <v>0.0076309664619023995</v>
      </c>
    </row>
    <row r="10" spans="1:6" s="18" customFormat="1" ht="19.5" customHeight="1">
      <c r="A10" s="35" t="s">
        <v>2</v>
      </c>
      <c r="B10" s="19">
        <v>5.3</v>
      </c>
      <c r="C10" s="19">
        <f t="shared" si="0"/>
        <v>2.112732201227776</v>
      </c>
      <c r="D10" s="19">
        <v>2.1</v>
      </c>
      <c r="E10" s="19">
        <f t="shared" si="1"/>
        <v>0.8012514784997519</v>
      </c>
      <c r="F10" s="20">
        <f t="shared" si="2"/>
        <v>1.456991839863764</v>
      </c>
    </row>
    <row r="11" spans="1:6" s="18" customFormat="1" ht="19.5" customHeight="1">
      <c r="A11" s="34" t="s">
        <v>9</v>
      </c>
      <c r="B11" s="16">
        <v>4.8</v>
      </c>
      <c r="C11" s="16">
        <f t="shared" si="0"/>
        <v>1.913417842621382</v>
      </c>
      <c r="D11" s="16">
        <v>0.71</v>
      </c>
      <c r="E11" s="16">
        <f t="shared" si="1"/>
        <v>0.27089930939753515</v>
      </c>
      <c r="F11" s="17">
        <f t="shared" si="2"/>
        <v>1.0921585760094585</v>
      </c>
    </row>
    <row r="12" spans="1:6" s="18" customFormat="1" ht="19.5" customHeight="1">
      <c r="A12" s="35" t="s">
        <v>13</v>
      </c>
      <c r="B12" s="19">
        <v>5.04</v>
      </c>
      <c r="C12" s="19">
        <f t="shared" si="0"/>
        <v>2.009088734752451</v>
      </c>
      <c r="D12" s="19">
        <v>1.31</v>
      </c>
      <c r="E12" s="19">
        <f t="shared" si="1"/>
        <v>0.4998283032546072</v>
      </c>
      <c r="F12" s="20">
        <f t="shared" si="2"/>
        <v>1.2544585190035291</v>
      </c>
    </row>
    <row r="13" spans="1:6" s="18" customFormat="1" ht="19.5" customHeight="1">
      <c r="A13" s="34" t="s">
        <v>10</v>
      </c>
      <c r="B13" s="16">
        <v>0.4</v>
      </c>
      <c r="C13" s="16">
        <f t="shared" si="0"/>
        <v>0.15945148688511518</v>
      </c>
      <c r="D13" s="16">
        <v>0.1</v>
      </c>
      <c r="E13" s="16">
        <f t="shared" si="1"/>
        <v>0.038154832309512</v>
      </c>
      <c r="F13" s="17">
        <f t="shared" si="2"/>
        <v>0.09880315959731359</v>
      </c>
    </row>
    <row r="14" spans="1:6" s="18" customFormat="1" ht="19.5" customHeight="1">
      <c r="A14" s="35" t="s">
        <v>11</v>
      </c>
      <c r="B14" s="19">
        <v>0.58</v>
      </c>
      <c r="C14" s="19">
        <f t="shared" si="0"/>
        <v>0.23120465598341697</v>
      </c>
      <c r="D14" s="19">
        <v>0.88</v>
      </c>
      <c r="E14" s="19">
        <f t="shared" si="1"/>
        <v>0.33576252432370557</v>
      </c>
      <c r="F14" s="20">
        <f t="shared" si="2"/>
        <v>0.2834835901535613</v>
      </c>
    </row>
    <row r="15" spans="1:6" s="18" customFormat="1" ht="19.5" customHeight="1">
      <c r="A15" s="34" t="s">
        <v>12</v>
      </c>
      <c r="B15" s="16">
        <v>1.01</v>
      </c>
      <c r="C15" s="16">
        <f t="shared" si="0"/>
        <v>0.40261500438491576</v>
      </c>
      <c r="D15" s="16">
        <v>0.2</v>
      </c>
      <c r="E15" s="16">
        <f t="shared" si="1"/>
        <v>0.076309664619024</v>
      </c>
      <c r="F15" s="17">
        <f t="shared" si="2"/>
        <v>0.23946233450196988</v>
      </c>
    </row>
    <row r="16" spans="1:6" s="18" customFormat="1" ht="19.5" customHeight="1">
      <c r="A16" s="23"/>
      <c r="B16" s="21">
        <f>SUM(B7:B15)</f>
        <v>19.909999999999997</v>
      </c>
      <c r="C16" s="21">
        <f t="shared" si="0"/>
        <v>7.936697759706607</v>
      </c>
      <c r="D16" s="21">
        <f>SUM(D7:D15)</f>
        <v>6.779999999999999</v>
      </c>
      <c r="E16" s="21">
        <f t="shared" si="1"/>
        <v>2.5868976305849127</v>
      </c>
      <c r="F16" s="22">
        <f t="shared" si="2"/>
        <v>5.261797695145759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129.43</v>
      </c>
      <c r="C18" s="16">
        <f aca="true" t="shared" si="3" ref="C18:C34">B18/$B$34*100</f>
        <v>51.59451486885115</v>
      </c>
      <c r="D18" s="16">
        <v>152.65</v>
      </c>
      <c r="E18" s="16">
        <f aca="true" t="shared" si="4" ref="E18:E34">D18/$D$34*100</f>
        <v>58.243351520470064</v>
      </c>
      <c r="F18" s="17">
        <f aca="true" t="shared" si="5" ref="F18:F34">(C18+E18)/2</f>
        <v>54.91893319466061</v>
      </c>
    </row>
    <row r="19" spans="1:6" s="18" customFormat="1" ht="19.5" customHeight="1">
      <c r="A19" s="35" t="s">
        <v>15</v>
      </c>
      <c r="B19" s="19">
        <v>33.9</v>
      </c>
      <c r="C19" s="19">
        <f t="shared" si="3"/>
        <v>13.513513513513512</v>
      </c>
      <c r="D19" s="19">
        <v>28.3</v>
      </c>
      <c r="E19" s="19">
        <f t="shared" si="4"/>
        <v>10.797817543591895</v>
      </c>
      <c r="F19" s="20">
        <f t="shared" si="5"/>
        <v>12.155665528552703</v>
      </c>
    </row>
    <row r="20" spans="1:6" s="18" customFormat="1" ht="19.5" customHeight="1">
      <c r="A20" s="34" t="s">
        <v>16</v>
      </c>
      <c r="B20" s="16">
        <v>2.1</v>
      </c>
      <c r="C20" s="16">
        <f t="shared" si="3"/>
        <v>0.8371203061468548</v>
      </c>
      <c r="D20" s="16">
        <v>2.04</v>
      </c>
      <c r="E20" s="16">
        <f t="shared" si="4"/>
        <v>0.7783585791140447</v>
      </c>
      <c r="F20" s="17">
        <f t="shared" si="5"/>
        <v>0.8077394426304498</v>
      </c>
    </row>
    <row r="21" spans="1:6" s="18" customFormat="1" ht="19.5" customHeight="1">
      <c r="A21" s="35" t="s">
        <v>17</v>
      </c>
      <c r="B21" s="19">
        <v>3.9</v>
      </c>
      <c r="C21" s="19">
        <f t="shared" si="3"/>
        <v>1.554651997129873</v>
      </c>
      <c r="D21" s="19">
        <v>6.72</v>
      </c>
      <c r="E21" s="19">
        <f t="shared" si="4"/>
        <v>2.564004731199206</v>
      </c>
      <c r="F21" s="20">
        <f t="shared" si="5"/>
        <v>2.0593283641645392</v>
      </c>
    </row>
    <row r="22" spans="1:6" s="18" customFormat="1" ht="19.5" customHeight="1">
      <c r="A22" s="34" t="s">
        <v>18</v>
      </c>
      <c r="B22" s="16">
        <v>0</v>
      </c>
      <c r="C22" s="16">
        <f t="shared" si="3"/>
        <v>0</v>
      </c>
      <c r="D22" s="16">
        <v>42.9</v>
      </c>
      <c r="E22" s="16">
        <f t="shared" si="4"/>
        <v>16.368423060780646</v>
      </c>
      <c r="F22" s="17">
        <f t="shared" si="5"/>
        <v>8.184211530390323</v>
      </c>
    </row>
    <row r="23" spans="1:6" s="18" customFormat="1" ht="19.5" customHeight="1">
      <c r="A23" s="35" t="s">
        <v>43</v>
      </c>
      <c r="B23" s="19">
        <v>0.02</v>
      </c>
      <c r="C23" s="19">
        <f t="shared" si="3"/>
        <v>0.007972574344255759</v>
      </c>
      <c r="D23" s="19">
        <v>0</v>
      </c>
      <c r="E23" s="19">
        <f t="shared" si="4"/>
        <v>0</v>
      </c>
      <c r="F23" s="20">
        <f t="shared" si="5"/>
        <v>0.0039862871721278795</v>
      </c>
    </row>
    <row r="24" spans="1:6" s="18" customFormat="1" ht="19.5" customHeight="1">
      <c r="A24" s="34" t="s">
        <v>19</v>
      </c>
      <c r="B24" s="16">
        <v>20.02</v>
      </c>
      <c r="C24" s="16">
        <f t="shared" si="3"/>
        <v>7.980546918600015</v>
      </c>
      <c r="D24" s="16">
        <v>1.97</v>
      </c>
      <c r="E24" s="16">
        <f t="shared" si="4"/>
        <v>0.7516501964973863</v>
      </c>
      <c r="F24" s="17">
        <f t="shared" si="5"/>
        <v>4.366098557548701</v>
      </c>
    </row>
    <row r="25" spans="1:6" s="18" customFormat="1" ht="19.5" customHeight="1">
      <c r="A25" s="35" t="s">
        <v>26</v>
      </c>
      <c r="B25" s="19">
        <v>3.1</v>
      </c>
      <c r="C25" s="19">
        <f t="shared" si="3"/>
        <v>1.2357490233596427</v>
      </c>
      <c r="D25" s="19">
        <v>3.4</v>
      </c>
      <c r="E25" s="19">
        <f t="shared" si="4"/>
        <v>1.2972642985234077</v>
      </c>
      <c r="F25" s="20">
        <f t="shared" si="5"/>
        <v>1.2665066609415252</v>
      </c>
    </row>
    <row r="26" spans="1:6" s="18" customFormat="1" ht="19.5" customHeight="1">
      <c r="A26" s="34" t="s">
        <v>20</v>
      </c>
      <c r="B26" s="16">
        <v>1.21</v>
      </c>
      <c r="C26" s="16">
        <f t="shared" si="3"/>
        <v>0.4823407478274734</v>
      </c>
      <c r="D26" s="16">
        <v>0.37</v>
      </c>
      <c r="E26" s="16">
        <f t="shared" si="4"/>
        <v>0.1411728795451944</v>
      </c>
      <c r="F26" s="17">
        <f t="shared" si="5"/>
        <v>0.3117568136863339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2.08</v>
      </c>
      <c r="C28" s="16">
        <f t="shared" si="3"/>
        <v>0.8291477318025989</v>
      </c>
      <c r="D28" s="16">
        <v>0</v>
      </c>
      <c r="E28" s="16">
        <f t="shared" si="4"/>
        <v>0</v>
      </c>
      <c r="F28" s="17">
        <f t="shared" si="5"/>
        <v>0.41457386590129947</v>
      </c>
    </row>
    <row r="29" spans="1:6" s="18" customFormat="1" ht="19.5" customHeight="1">
      <c r="A29" s="35" t="s">
        <v>22</v>
      </c>
      <c r="B29" s="19">
        <v>0.41</v>
      </c>
      <c r="C29" s="19">
        <f t="shared" si="3"/>
        <v>0.16343777405724305</v>
      </c>
      <c r="D29" s="19">
        <v>0.13</v>
      </c>
      <c r="E29" s="19">
        <f t="shared" si="4"/>
        <v>0.0496012820023656</v>
      </c>
      <c r="F29" s="20">
        <f t="shared" si="5"/>
        <v>0.10651952802980433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0.53</v>
      </c>
      <c r="C31" s="19">
        <f t="shared" si="3"/>
        <v>0.2112732201227776</v>
      </c>
      <c r="D31" s="19">
        <v>10.71</v>
      </c>
      <c r="E31" s="19">
        <f t="shared" si="4"/>
        <v>4.086382540348735</v>
      </c>
      <c r="F31" s="20">
        <f t="shared" si="5"/>
        <v>2.148827880235756</v>
      </c>
    </row>
    <row r="32" spans="1:6" s="18" customFormat="1" ht="19.5" customHeight="1">
      <c r="A32" s="34" t="s">
        <v>25</v>
      </c>
      <c r="B32" s="16">
        <v>34.25</v>
      </c>
      <c r="C32" s="16">
        <f t="shared" si="3"/>
        <v>13.653033564537987</v>
      </c>
      <c r="D32" s="16">
        <v>6.12</v>
      </c>
      <c r="E32" s="16">
        <f t="shared" si="4"/>
        <v>2.3350757373421342</v>
      </c>
      <c r="F32" s="17">
        <f t="shared" si="5"/>
        <v>7.99405465094006</v>
      </c>
    </row>
    <row r="33" spans="1:6" s="27" customFormat="1" ht="19.5" customHeight="1">
      <c r="A33" s="24"/>
      <c r="B33" s="25">
        <f>SUM(B18:B32)</f>
        <v>230.95000000000005</v>
      </c>
      <c r="C33" s="25">
        <f t="shared" si="3"/>
        <v>92.0633022402934</v>
      </c>
      <c r="D33" s="25">
        <f>SUM(D18:D32)</f>
        <v>255.31000000000003</v>
      </c>
      <c r="E33" s="25">
        <f t="shared" si="4"/>
        <v>97.41310236941509</v>
      </c>
      <c r="F33" s="26">
        <f t="shared" si="5"/>
        <v>94.73820230485424</v>
      </c>
    </row>
    <row r="34" spans="1:6" s="33" customFormat="1" ht="19.5" customHeight="1">
      <c r="A34" s="28" t="s">
        <v>4</v>
      </c>
      <c r="B34" s="29">
        <f>SUM(B7:B15,B18:B32)</f>
        <v>250.86000000000004</v>
      </c>
      <c r="C34" s="29">
        <f t="shared" si="3"/>
        <v>100</v>
      </c>
      <c r="D34" s="29">
        <f>SUM(D7:D15,D18:D32)</f>
        <v>262.09000000000003</v>
      </c>
      <c r="E34" s="29">
        <f t="shared" si="4"/>
        <v>100</v>
      </c>
      <c r="F34" s="9">
        <f t="shared" si="5"/>
        <v>100</v>
      </c>
    </row>
  </sheetData>
  <sheetProtection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32</v>
      </c>
      <c r="C4" s="88"/>
      <c r="D4" s="87" t="s">
        <v>33</v>
      </c>
      <c r="E4" s="88"/>
      <c r="F4" s="87" t="s">
        <v>34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71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5"/>
    </row>
    <row r="7" spans="1:8" s="18" customFormat="1" ht="19.5" customHeight="1">
      <c r="A7" s="34" t="s">
        <v>0</v>
      </c>
      <c r="B7" s="16">
        <v>4.34</v>
      </c>
      <c r="C7" s="16">
        <f aca="true" t="shared" si="0" ref="C7:C16">B7/$B$34*100</f>
        <v>1.8364928909952603</v>
      </c>
      <c r="D7" s="16">
        <v>3.5</v>
      </c>
      <c r="E7" s="16">
        <f aca="true" t="shared" si="1" ref="E7:E16">D7/$D$34*100</f>
        <v>1.4351320321469576</v>
      </c>
      <c r="F7" s="16">
        <v>4.42</v>
      </c>
      <c r="G7" s="16">
        <f aca="true" t="shared" si="2" ref="G7:G16">F7/$F$34*100</f>
        <v>1.8613661248210223</v>
      </c>
      <c r="H7" s="17">
        <f>(C7+E7+G7)/3</f>
        <v>1.7109970159877468</v>
      </c>
    </row>
    <row r="8" spans="1:8" s="18" customFormat="1" ht="19.5" customHeight="1">
      <c r="A8" s="35" t="s">
        <v>6</v>
      </c>
      <c r="B8" s="19">
        <v>2.34</v>
      </c>
      <c r="C8" s="19">
        <f t="shared" si="0"/>
        <v>0.9901828029790113</v>
      </c>
      <c r="D8" s="19">
        <v>2.1</v>
      </c>
      <c r="E8" s="19">
        <f t="shared" si="1"/>
        <v>0.8610792192881747</v>
      </c>
      <c r="F8" s="19">
        <v>3.62</v>
      </c>
      <c r="G8" s="19">
        <f t="shared" si="2"/>
        <v>1.52446727869957</v>
      </c>
      <c r="H8" s="20">
        <f aca="true" t="shared" si="3" ref="H8:H34">(C8+E8+G8)/3</f>
        <v>1.125243100322252</v>
      </c>
    </row>
    <row r="9" spans="1:8" s="18" customFormat="1" ht="19.5" customHeight="1">
      <c r="A9" s="34" t="s">
        <v>1</v>
      </c>
      <c r="B9" s="16">
        <v>0.48</v>
      </c>
      <c r="C9" s="16">
        <f t="shared" si="0"/>
        <v>0.20311442112389977</v>
      </c>
      <c r="D9" s="16">
        <v>0</v>
      </c>
      <c r="E9" s="16">
        <f t="shared" si="1"/>
        <v>0</v>
      </c>
      <c r="F9" s="16">
        <v>0.14</v>
      </c>
      <c r="G9" s="16">
        <f t="shared" si="2"/>
        <v>0.058957298071254105</v>
      </c>
      <c r="H9" s="17">
        <f t="shared" si="3"/>
        <v>0.08735723973171795</v>
      </c>
    </row>
    <row r="10" spans="1:8" s="18" customFormat="1" ht="19.5" customHeight="1">
      <c r="A10" s="35" t="s">
        <v>2</v>
      </c>
      <c r="B10" s="19">
        <v>16.7</v>
      </c>
      <c r="C10" s="19">
        <f t="shared" si="0"/>
        <v>7.066689234935679</v>
      </c>
      <c r="D10" s="19">
        <v>14.98</v>
      </c>
      <c r="E10" s="19">
        <f t="shared" si="1"/>
        <v>6.1423650975889785</v>
      </c>
      <c r="F10" s="19">
        <v>12.52</v>
      </c>
      <c r="G10" s="19">
        <f t="shared" si="2"/>
        <v>5.272466941800723</v>
      </c>
      <c r="H10" s="20">
        <f t="shared" si="3"/>
        <v>6.160507091441794</v>
      </c>
    </row>
    <row r="11" spans="1:8" s="18" customFormat="1" ht="19.5" customHeight="1">
      <c r="A11" s="34" t="s">
        <v>9</v>
      </c>
      <c r="B11" s="16">
        <v>4.14</v>
      </c>
      <c r="C11" s="16">
        <f t="shared" si="0"/>
        <v>1.7518618821936351</v>
      </c>
      <c r="D11" s="16">
        <v>4.52</v>
      </c>
      <c r="E11" s="16">
        <f t="shared" si="1"/>
        <v>1.853370510086928</v>
      </c>
      <c r="F11" s="16">
        <v>3.7</v>
      </c>
      <c r="G11" s="16">
        <f t="shared" si="2"/>
        <v>1.5581571633117155</v>
      </c>
      <c r="H11" s="17">
        <f t="shared" si="3"/>
        <v>1.7211298518640927</v>
      </c>
    </row>
    <row r="12" spans="1:8" s="18" customFormat="1" ht="19.5" customHeight="1">
      <c r="A12" s="35" t="s">
        <v>13</v>
      </c>
      <c r="B12" s="19">
        <v>11.46</v>
      </c>
      <c r="C12" s="19">
        <f t="shared" si="0"/>
        <v>4.849356804333107</v>
      </c>
      <c r="D12" s="19">
        <v>9.96</v>
      </c>
      <c r="E12" s="19">
        <f t="shared" si="1"/>
        <v>4.083975725766771</v>
      </c>
      <c r="F12" s="19">
        <v>7.52</v>
      </c>
      <c r="G12" s="19">
        <f t="shared" si="2"/>
        <v>3.1668491535416483</v>
      </c>
      <c r="H12" s="20">
        <f t="shared" si="3"/>
        <v>4.033393894547175</v>
      </c>
    </row>
    <row r="13" spans="1:8" s="18" customFormat="1" ht="19.5" customHeight="1">
      <c r="A13" s="34" t="s">
        <v>10</v>
      </c>
      <c r="B13" s="16">
        <v>1.58</v>
      </c>
      <c r="C13" s="16">
        <f t="shared" si="0"/>
        <v>0.6685849695328367</v>
      </c>
      <c r="D13" s="16">
        <v>1.32</v>
      </c>
      <c r="E13" s="16">
        <f t="shared" si="1"/>
        <v>0.5412497949811382</v>
      </c>
      <c r="F13" s="16">
        <v>1.08</v>
      </c>
      <c r="G13" s="16">
        <f t="shared" si="2"/>
        <v>0.4548134422639602</v>
      </c>
      <c r="H13" s="17">
        <f t="shared" si="3"/>
        <v>0.5548827355926451</v>
      </c>
    </row>
    <row r="14" spans="1:8" s="18" customFormat="1" ht="19.5" customHeight="1">
      <c r="A14" s="35" t="s">
        <v>11</v>
      </c>
      <c r="B14" s="19">
        <v>2.76</v>
      </c>
      <c r="C14" s="19">
        <f t="shared" si="0"/>
        <v>1.1679079214624235</v>
      </c>
      <c r="D14" s="19">
        <v>2.56</v>
      </c>
      <c r="E14" s="19">
        <f t="shared" si="1"/>
        <v>1.0496965720846319</v>
      </c>
      <c r="F14" s="19">
        <v>2.6</v>
      </c>
      <c r="G14" s="19">
        <f t="shared" si="2"/>
        <v>1.094921249894719</v>
      </c>
      <c r="H14" s="20">
        <f t="shared" si="3"/>
        <v>1.1041752478139248</v>
      </c>
    </row>
    <row r="15" spans="1:8" s="18" customFormat="1" ht="19.5" customHeight="1">
      <c r="A15" s="34" t="s">
        <v>12</v>
      </c>
      <c r="B15" s="16">
        <v>1.52</v>
      </c>
      <c r="C15" s="16">
        <f t="shared" si="0"/>
        <v>0.6431956668923492</v>
      </c>
      <c r="D15" s="16">
        <v>0.7</v>
      </c>
      <c r="E15" s="16">
        <f t="shared" si="1"/>
        <v>0.2870264064293915</v>
      </c>
      <c r="F15" s="16">
        <v>0.08</v>
      </c>
      <c r="G15" s="16">
        <f t="shared" si="2"/>
        <v>0.0336898846121452</v>
      </c>
      <c r="H15" s="17">
        <f t="shared" si="3"/>
        <v>0.32130398597796195</v>
      </c>
    </row>
    <row r="16" spans="1:8" s="18" customFormat="1" ht="19.5" customHeight="1">
      <c r="A16" s="23"/>
      <c r="B16" s="21">
        <f>SUM(B7:B15)</f>
        <v>45.32</v>
      </c>
      <c r="C16" s="21">
        <f t="shared" si="0"/>
        <v>19.1773865944482</v>
      </c>
      <c r="D16" s="21">
        <f>SUM(D7:D15)</f>
        <v>39.64000000000001</v>
      </c>
      <c r="E16" s="21">
        <f t="shared" si="1"/>
        <v>16.253895358372976</v>
      </c>
      <c r="F16" s="21">
        <f>SUM(F7:F15)</f>
        <v>35.68</v>
      </c>
      <c r="G16" s="21">
        <f t="shared" si="2"/>
        <v>15.025688537016757</v>
      </c>
      <c r="H16" s="22">
        <f t="shared" si="3"/>
        <v>16.818990163279313</v>
      </c>
    </row>
    <row r="17" spans="1:8" ht="19.5" customHeight="1">
      <c r="A17" s="4" t="s">
        <v>27</v>
      </c>
      <c r="B17" s="6"/>
      <c r="C17" s="8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37.88</v>
      </c>
      <c r="C18" s="16">
        <f aca="true" t="shared" si="4" ref="C18:C34">B18/$B$34*100</f>
        <v>16.029113067027755</v>
      </c>
      <c r="D18" s="16">
        <v>67.6</v>
      </c>
      <c r="E18" s="16">
        <f aca="true" t="shared" si="5" ref="E18:E34">D18/$D$34*100</f>
        <v>27.718550106609808</v>
      </c>
      <c r="F18" s="16">
        <v>79.06</v>
      </c>
      <c r="G18" s="16">
        <f aca="true" t="shared" si="6" ref="G18:G34">F18/$F$34*100</f>
        <v>33.294028467952494</v>
      </c>
      <c r="H18" s="17">
        <f t="shared" si="3"/>
        <v>25.68056388053002</v>
      </c>
    </row>
    <row r="19" spans="1:8" s="18" customFormat="1" ht="19.5" customHeight="1">
      <c r="A19" s="35" t="s">
        <v>15</v>
      </c>
      <c r="B19" s="19">
        <v>14.14</v>
      </c>
      <c r="C19" s="19">
        <f t="shared" si="4"/>
        <v>5.98341232227488</v>
      </c>
      <c r="D19" s="19">
        <v>12.3</v>
      </c>
      <c r="E19" s="19">
        <f t="shared" si="5"/>
        <v>5.04346399868788</v>
      </c>
      <c r="F19" s="19">
        <v>11.4</v>
      </c>
      <c r="G19" s="19">
        <f t="shared" si="6"/>
        <v>4.800808557230691</v>
      </c>
      <c r="H19" s="20">
        <f t="shared" si="3"/>
        <v>5.275894959397817</v>
      </c>
    </row>
    <row r="20" spans="1:8" s="18" customFormat="1" ht="19.5" customHeight="1">
      <c r="A20" s="34" t="s">
        <v>16</v>
      </c>
      <c r="B20" s="16">
        <v>20.72</v>
      </c>
      <c r="C20" s="16">
        <f t="shared" si="4"/>
        <v>8.767772511848339</v>
      </c>
      <c r="D20" s="16">
        <v>25.74</v>
      </c>
      <c r="E20" s="16">
        <f t="shared" si="5"/>
        <v>10.554371002132196</v>
      </c>
      <c r="F20" s="16">
        <v>13.08</v>
      </c>
      <c r="G20" s="16">
        <f t="shared" si="6"/>
        <v>5.5082961340857395</v>
      </c>
      <c r="H20" s="17">
        <f t="shared" si="3"/>
        <v>8.276813216022092</v>
      </c>
    </row>
    <row r="21" spans="1:8" s="18" customFormat="1" ht="19.5" customHeight="1">
      <c r="A21" s="35" t="s">
        <v>17</v>
      </c>
      <c r="B21" s="19">
        <v>11.86</v>
      </c>
      <c r="C21" s="19">
        <f t="shared" si="4"/>
        <v>5.018618821936356</v>
      </c>
      <c r="D21" s="19">
        <v>12.92</v>
      </c>
      <c r="E21" s="19">
        <f t="shared" si="5"/>
        <v>5.297687387239626</v>
      </c>
      <c r="F21" s="19">
        <v>18.32</v>
      </c>
      <c r="G21" s="19">
        <f t="shared" si="6"/>
        <v>7.71498357618125</v>
      </c>
      <c r="H21" s="20">
        <f t="shared" si="3"/>
        <v>6.01042992845241</v>
      </c>
    </row>
    <row r="22" spans="1:8" s="18" customFormat="1" ht="19.5" customHeight="1">
      <c r="A22" s="34" t="s">
        <v>18</v>
      </c>
      <c r="B22" s="16">
        <v>8.08</v>
      </c>
      <c r="C22" s="16">
        <f t="shared" si="4"/>
        <v>3.419092755585646</v>
      </c>
      <c r="D22" s="16">
        <v>1.08</v>
      </c>
      <c r="E22" s="16">
        <f t="shared" si="5"/>
        <v>0.44284074134820406</v>
      </c>
      <c r="F22" s="16">
        <v>0.06</v>
      </c>
      <c r="G22" s="16">
        <f t="shared" si="6"/>
        <v>0.025267413459108896</v>
      </c>
      <c r="H22" s="17">
        <f t="shared" si="3"/>
        <v>1.295733636797653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3"/>
        <v>0</v>
      </c>
    </row>
    <row r="24" spans="1:8" s="18" customFormat="1" ht="19.5" customHeight="1">
      <c r="A24" s="34" t="s">
        <v>19</v>
      </c>
      <c r="B24" s="16">
        <v>13.68</v>
      </c>
      <c r="C24" s="16">
        <f t="shared" si="4"/>
        <v>5.788761002031142</v>
      </c>
      <c r="D24" s="16">
        <v>14.84</v>
      </c>
      <c r="E24" s="16">
        <f t="shared" si="5"/>
        <v>6.084959816303099</v>
      </c>
      <c r="F24" s="16">
        <v>15.64</v>
      </c>
      <c r="G24" s="16">
        <f t="shared" si="6"/>
        <v>6.586372441674386</v>
      </c>
      <c r="H24" s="17">
        <f t="shared" si="3"/>
        <v>6.153364420002876</v>
      </c>
    </row>
    <row r="25" spans="1:8" s="18" customFormat="1" ht="19.5" customHeight="1">
      <c r="A25" s="35" t="s">
        <v>26</v>
      </c>
      <c r="B25" s="36">
        <v>4.28</v>
      </c>
      <c r="C25" s="36">
        <f t="shared" si="4"/>
        <v>1.8111035883547728</v>
      </c>
      <c r="D25" s="36">
        <v>10.26</v>
      </c>
      <c r="E25" s="36">
        <f t="shared" si="5"/>
        <v>4.206987042807938</v>
      </c>
      <c r="F25" s="36">
        <v>7.16</v>
      </c>
      <c r="G25" s="36">
        <f t="shared" si="6"/>
        <v>3.0152446727869955</v>
      </c>
      <c r="H25" s="20">
        <f t="shared" si="3"/>
        <v>3.0111117679832358</v>
      </c>
    </row>
    <row r="26" spans="1:8" s="18" customFormat="1" ht="19.5" customHeight="1">
      <c r="A26" s="34" t="s">
        <v>20</v>
      </c>
      <c r="B26" s="16">
        <v>5.52</v>
      </c>
      <c r="C26" s="16">
        <f t="shared" si="4"/>
        <v>2.335815842924847</v>
      </c>
      <c r="D26" s="16">
        <v>2.64</v>
      </c>
      <c r="E26" s="16">
        <f t="shared" si="5"/>
        <v>1.0824995899622765</v>
      </c>
      <c r="F26" s="16">
        <v>2.68</v>
      </c>
      <c r="G26" s="16">
        <f t="shared" si="6"/>
        <v>1.1286111345068641</v>
      </c>
      <c r="H26" s="17">
        <f t="shared" si="3"/>
        <v>1.515642189131329</v>
      </c>
    </row>
    <row r="27" spans="1:8" s="18" customFormat="1" ht="19.5" customHeight="1">
      <c r="A27" s="35" t="s">
        <v>3</v>
      </c>
      <c r="B27" s="19">
        <v>0.56</v>
      </c>
      <c r="C27" s="19">
        <f t="shared" si="4"/>
        <v>0.23696682464454974</v>
      </c>
      <c r="D27" s="19">
        <v>0</v>
      </c>
      <c r="E27" s="19">
        <f t="shared" si="5"/>
        <v>0</v>
      </c>
      <c r="F27" s="19">
        <v>0</v>
      </c>
      <c r="G27" s="19">
        <f t="shared" si="6"/>
        <v>0</v>
      </c>
      <c r="H27" s="20">
        <f t="shared" si="3"/>
        <v>0.07898894154818324</v>
      </c>
    </row>
    <row r="28" spans="1:8" s="18" customFormat="1" ht="19.5" customHeight="1">
      <c r="A28" s="34" t="s">
        <v>21</v>
      </c>
      <c r="B28" s="16">
        <v>9.08</v>
      </c>
      <c r="C28" s="16">
        <f t="shared" si="4"/>
        <v>3.8422477995937703</v>
      </c>
      <c r="D28" s="16">
        <v>4.12</v>
      </c>
      <c r="E28" s="16">
        <f t="shared" si="5"/>
        <v>1.6893554206987043</v>
      </c>
      <c r="F28" s="16">
        <v>0.12</v>
      </c>
      <c r="G28" s="16">
        <f t="shared" si="6"/>
        <v>0.05053482691821779</v>
      </c>
      <c r="H28" s="17">
        <f t="shared" si="3"/>
        <v>1.8607126824035642</v>
      </c>
    </row>
    <row r="29" spans="1:8" s="18" customFormat="1" ht="19.5" customHeight="1">
      <c r="A29" s="35" t="s">
        <v>22</v>
      </c>
      <c r="B29" s="19">
        <v>6.7</v>
      </c>
      <c r="C29" s="19">
        <f t="shared" si="4"/>
        <v>2.8351387948544344</v>
      </c>
      <c r="D29" s="19">
        <v>0.08</v>
      </c>
      <c r="E29" s="19">
        <f t="shared" si="5"/>
        <v>0.032803017877644745</v>
      </c>
      <c r="F29" s="19">
        <v>0.58</v>
      </c>
      <c r="G29" s="19">
        <f t="shared" si="6"/>
        <v>0.24425166343805269</v>
      </c>
      <c r="H29" s="20">
        <f t="shared" si="3"/>
        <v>1.037397825390044</v>
      </c>
    </row>
    <row r="30" spans="1:8" s="18" customFormat="1" ht="19.5" customHeight="1">
      <c r="A30" s="34" t="s">
        <v>23</v>
      </c>
      <c r="B30" s="16">
        <v>0.14</v>
      </c>
      <c r="C30" s="16">
        <f t="shared" si="4"/>
        <v>0.059241706161137435</v>
      </c>
      <c r="D30" s="16">
        <v>0</v>
      </c>
      <c r="E30" s="16">
        <f t="shared" si="5"/>
        <v>0</v>
      </c>
      <c r="F30" s="16">
        <v>0.06</v>
      </c>
      <c r="G30" s="16">
        <f t="shared" si="6"/>
        <v>0.025267413459108896</v>
      </c>
      <c r="H30" s="17">
        <f t="shared" si="3"/>
        <v>0.02816970654008211</v>
      </c>
    </row>
    <row r="31" spans="1:8" s="18" customFormat="1" ht="19.5" customHeight="1">
      <c r="A31" s="35" t="s">
        <v>24</v>
      </c>
      <c r="B31" s="19">
        <v>1.5</v>
      </c>
      <c r="C31" s="19">
        <f t="shared" si="4"/>
        <v>0.6347325660121866</v>
      </c>
      <c r="D31" s="19">
        <v>4.04</v>
      </c>
      <c r="E31" s="19">
        <f t="shared" si="5"/>
        <v>1.6565524028210594</v>
      </c>
      <c r="F31" s="19">
        <v>5.84</v>
      </c>
      <c r="G31" s="19">
        <f t="shared" si="6"/>
        <v>2.4593615766865993</v>
      </c>
      <c r="H31" s="20">
        <f t="shared" si="3"/>
        <v>1.5835488485066154</v>
      </c>
    </row>
    <row r="32" spans="1:8" s="18" customFormat="1" ht="19.5" customHeight="1">
      <c r="A32" s="34" t="s">
        <v>25</v>
      </c>
      <c r="B32" s="16">
        <v>56.86</v>
      </c>
      <c r="C32" s="16">
        <f t="shared" si="4"/>
        <v>24.06059580230196</v>
      </c>
      <c r="D32" s="16">
        <v>48.62</v>
      </c>
      <c r="E32" s="16">
        <f t="shared" si="5"/>
        <v>19.936034115138593</v>
      </c>
      <c r="F32" s="16">
        <v>47.78</v>
      </c>
      <c r="G32" s="16">
        <f t="shared" si="6"/>
        <v>20.12128358460372</v>
      </c>
      <c r="H32" s="17">
        <f t="shared" si="3"/>
        <v>21.372637834014757</v>
      </c>
    </row>
    <row r="33" spans="1:8" s="27" customFormat="1" ht="19.5" customHeight="1">
      <c r="A33" s="24"/>
      <c r="B33" s="25">
        <f>SUM(B18:B32)</f>
        <v>191</v>
      </c>
      <c r="C33" s="25">
        <f t="shared" si="4"/>
        <v>80.82261340555178</v>
      </c>
      <c r="D33" s="25">
        <f>SUM(D18:D32)</f>
        <v>204.23999999999998</v>
      </c>
      <c r="E33" s="25">
        <f t="shared" si="5"/>
        <v>83.74610464162703</v>
      </c>
      <c r="F33" s="25">
        <f>SUM(F18:F32)</f>
        <v>201.78000000000003</v>
      </c>
      <c r="G33" s="25">
        <f t="shared" si="6"/>
        <v>84.97431146298324</v>
      </c>
      <c r="H33" s="26">
        <f t="shared" si="3"/>
        <v>83.18100983672069</v>
      </c>
    </row>
    <row r="34" spans="1:8" s="11" customFormat="1" ht="19.5" customHeight="1">
      <c r="A34" s="28" t="s">
        <v>4</v>
      </c>
      <c r="B34" s="29">
        <f>SUM(B7:B15,B18:B32)</f>
        <v>236.32000000000005</v>
      </c>
      <c r="C34" s="29">
        <f t="shared" si="4"/>
        <v>100</v>
      </c>
      <c r="D34" s="29">
        <f>SUM(D7:D15,D18:D32)</f>
        <v>243.88</v>
      </c>
      <c r="E34" s="29">
        <f t="shared" si="5"/>
        <v>100</v>
      </c>
      <c r="F34" s="29">
        <f>SUM(F7:F15,F18:F32)</f>
        <v>237.46000000000004</v>
      </c>
      <c r="G34" s="29">
        <f t="shared" si="6"/>
        <v>100</v>
      </c>
      <c r="H34" s="9">
        <f t="shared" si="3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J29" sqref="J29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293</v>
      </c>
      <c r="C4" s="88"/>
      <c r="D4" s="87" t="s">
        <v>294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295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3.29</v>
      </c>
      <c r="C7" s="16">
        <f aca="true" t="shared" si="0" ref="C7:C16">B7/$B$34*100</f>
        <v>1.3540766349755113</v>
      </c>
      <c r="D7" s="16">
        <v>1.94</v>
      </c>
      <c r="E7" s="16">
        <f aca="true" t="shared" si="1" ref="E7:E16">D7/$D$34*100</f>
        <v>0.7740493955232814</v>
      </c>
      <c r="F7" s="17">
        <f>(C7+E7)/2</f>
        <v>1.0640630152493964</v>
      </c>
    </row>
    <row r="8" spans="1:6" s="18" customFormat="1" ht="19.5" customHeight="1">
      <c r="A8" s="35" t="s">
        <v>6</v>
      </c>
      <c r="B8" s="19">
        <v>1.34</v>
      </c>
      <c r="C8" s="19">
        <f t="shared" si="0"/>
        <v>0.5515084166769559</v>
      </c>
      <c r="D8" s="19">
        <v>1.7</v>
      </c>
      <c r="E8" s="19">
        <f t="shared" si="1"/>
        <v>0.6782907074173085</v>
      </c>
      <c r="F8" s="20">
        <f aca="true" t="shared" si="2" ref="F8:F16">(C8+E8)/2</f>
        <v>0.6148995620471323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6.05</v>
      </c>
      <c r="C10" s="19">
        <f t="shared" si="0"/>
        <v>2.490019343951928</v>
      </c>
      <c r="D10" s="19">
        <v>4.94</v>
      </c>
      <c r="E10" s="19">
        <f t="shared" si="1"/>
        <v>1.9710329968479439</v>
      </c>
      <c r="F10" s="20">
        <f t="shared" si="2"/>
        <v>2.230526170399936</v>
      </c>
    </row>
    <row r="11" spans="1:6" s="18" customFormat="1" ht="19.5" customHeight="1">
      <c r="A11" s="34" t="s">
        <v>9</v>
      </c>
      <c r="B11" s="16">
        <v>3.33</v>
      </c>
      <c r="C11" s="16">
        <f t="shared" si="0"/>
        <v>1.3705395727867637</v>
      </c>
      <c r="D11" s="16">
        <v>2.11</v>
      </c>
      <c r="E11" s="16">
        <f t="shared" si="1"/>
        <v>0.8418784662650123</v>
      </c>
      <c r="F11" s="17">
        <f t="shared" si="2"/>
        <v>1.106209019525888</v>
      </c>
    </row>
    <row r="12" spans="1:6" s="18" customFormat="1" ht="19.5" customHeight="1">
      <c r="A12" s="35" t="s">
        <v>13</v>
      </c>
      <c r="B12" s="19">
        <v>4.14</v>
      </c>
      <c r="C12" s="19">
        <f t="shared" si="0"/>
        <v>1.703914063464625</v>
      </c>
      <c r="D12" s="19">
        <v>1.84</v>
      </c>
      <c r="E12" s="19">
        <f t="shared" si="1"/>
        <v>0.7341499421457928</v>
      </c>
      <c r="F12" s="20">
        <f t="shared" si="2"/>
        <v>1.2190320028052088</v>
      </c>
    </row>
    <row r="13" spans="1:6" s="18" customFormat="1" ht="19.5" customHeight="1">
      <c r="A13" s="34" t="s">
        <v>10</v>
      </c>
      <c r="B13" s="16">
        <v>0.12</v>
      </c>
      <c r="C13" s="16">
        <f t="shared" si="0"/>
        <v>0.04938881343375725</v>
      </c>
      <c r="D13" s="16">
        <v>0.27</v>
      </c>
      <c r="E13" s="16">
        <f t="shared" si="1"/>
        <v>0.10772852411921958</v>
      </c>
      <c r="F13" s="17">
        <f t="shared" si="2"/>
        <v>0.07855866877648841</v>
      </c>
    </row>
    <row r="14" spans="1:6" s="18" customFormat="1" ht="19.5" customHeight="1">
      <c r="A14" s="35" t="s">
        <v>11</v>
      </c>
      <c r="B14" s="19">
        <v>2.55</v>
      </c>
      <c r="C14" s="19">
        <f t="shared" si="0"/>
        <v>1.0495122854673415</v>
      </c>
      <c r="D14" s="19">
        <v>1.24</v>
      </c>
      <c r="E14" s="19">
        <f t="shared" si="1"/>
        <v>0.49475322188086035</v>
      </c>
      <c r="F14" s="20">
        <f t="shared" si="2"/>
        <v>0.772132753674101</v>
      </c>
    </row>
    <row r="15" spans="1:6" s="18" customFormat="1" ht="19.5" customHeight="1">
      <c r="A15" s="34" t="s">
        <v>12</v>
      </c>
      <c r="B15" s="16">
        <v>0.55</v>
      </c>
      <c r="C15" s="16">
        <f t="shared" si="0"/>
        <v>0.22636539490472077</v>
      </c>
      <c r="D15" s="16">
        <v>0.51</v>
      </c>
      <c r="E15" s="16">
        <f t="shared" si="1"/>
        <v>0.20348721222519256</v>
      </c>
      <c r="F15" s="17">
        <f t="shared" si="2"/>
        <v>0.21492630356495668</v>
      </c>
    </row>
    <row r="16" spans="1:6" s="18" customFormat="1" ht="19.5" customHeight="1">
      <c r="A16" s="23"/>
      <c r="B16" s="21">
        <f>SUM(B7:B15)</f>
        <v>21.37</v>
      </c>
      <c r="C16" s="21">
        <f t="shared" si="0"/>
        <v>8.795324525661604</v>
      </c>
      <c r="D16" s="21">
        <f>SUM(D7:D15)</f>
        <v>14.549999999999999</v>
      </c>
      <c r="E16" s="21">
        <f t="shared" si="1"/>
        <v>5.80537046642461</v>
      </c>
      <c r="F16" s="22">
        <f t="shared" si="2"/>
        <v>7.300347496043107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81.36</v>
      </c>
      <c r="C18" s="16">
        <f aca="true" t="shared" si="3" ref="C18:C34">B18/$B$34*100</f>
        <v>33.48561550808741</v>
      </c>
      <c r="D18" s="16">
        <v>91</v>
      </c>
      <c r="E18" s="16">
        <f aca="true" t="shared" si="4" ref="E18:E34">D18/$D$34*100</f>
        <v>36.308502573514744</v>
      </c>
      <c r="F18" s="17">
        <f aca="true" t="shared" si="5" ref="F18:F34">(C18+E18)/2</f>
        <v>34.89705904080108</v>
      </c>
    </row>
    <row r="19" spans="1:6" s="18" customFormat="1" ht="19.5" customHeight="1">
      <c r="A19" s="35" t="s">
        <v>15</v>
      </c>
      <c r="B19" s="19">
        <v>33.41</v>
      </c>
      <c r="C19" s="19">
        <f t="shared" si="3"/>
        <v>13.750668806848578</v>
      </c>
      <c r="D19" s="19">
        <v>49.5</v>
      </c>
      <c r="E19" s="19">
        <f t="shared" si="4"/>
        <v>19.750229421856925</v>
      </c>
      <c r="F19" s="20">
        <f t="shared" si="5"/>
        <v>16.75044911435275</v>
      </c>
    </row>
    <row r="20" spans="1:6" s="18" customFormat="1" ht="19.5" customHeight="1">
      <c r="A20" s="34" t="s">
        <v>16</v>
      </c>
      <c r="B20" s="16">
        <v>25.87</v>
      </c>
      <c r="C20" s="16">
        <f t="shared" si="3"/>
        <v>10.647405029427501</v>
      </c>
      <c r="D20" s="16">
        <v>3.16</v>
      </c>
      <c r="E20" s="16">
        <f t="shared" si="4"/>
        <v>1.260822726728644</v>
      </c>
      <c r="F20" s="17">
        <f t="shared" si="5"/>
        <v>5.954113878078073</v>
      </c>
    </row>
    <row r="21" spans="1:6" s="18" customFormat="1" ht="19.5" customHeight="1">
      <c r="A21" s="35" t="s">
        <v>17</v>
      </c>
      <c r="B21" s="19">
        <v>17.92</v>
      </c>
      <c r="C21" s="19">
        <f t="shared" si="3"/>
        <v>7.375396139441083</v>
      </c>
      <c r="D21" s="19">
        <v>17.95</v>
      </c>
      <c r="E21" s="19">
        <f t="shared" si="4"/>
        <v>7.1619518812592275</v>
      </c>
      <c r="F21" s="20">
        <f t="shared" si="5"/>
        <v>7.268674010350155</v>
      </c>
    </row>
    <row r="22" spans="1:6" s="18" customFormat="1" ht="19.5" customHeight="1">
      <c r="A22" s="34" t="s">
        <v>18</v>
      </c>
      <c r="B22" s="16">
        <v>0</v>
      </c>
      <c r="C22" s="16">
        <f t="shared" si="3"/>
        <v>0</v>
      </c>
      <c r="D22" s="16">
        <v>0</v>
      </c>
      <c r="E22" s="16">
        <f t="shared" si="4"/>
        <v>0</v>
      </c>
      <c r="F22" s="17">
        <f t="shared" si="5"/>
        <v>0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11.86</v>
      </c>
      <c r="C24" s="16">
        <f t="shared" si="3"/>
        <v>4.881261061036342</v>
      </c>
      <c r="D24" s="16">
        <v>18.35</v>
      </c>
      <c r="E24" s="16">
        <f t="shared" si="4"/>
        <v>7.321549694769184</v>
      </c>
      <c r="F24" s="17">
        <f t="shared" si="5"/>
        <v>6.101405377902763</v>
      </c>
    </row>
    <row r="25" spans="1:6" s="18" customFormat="1" ht="19.5" customHeight="1">
      <c r="A25" s="35" t="s">
        <v>26</v>
      </c>
      <c r="B25" s="19">
        <v>4.77</v>
      </c>
      <c r="C25" s="19">
        <f t="shared" si="3"/>
        <v>1.9632053339918503</v>
      </c>
      <c r="D25" s="19">
        <v>3.4</v>
      </c>
      <c r="E25" s="19">
        <f t="shared" si="4"/>
        <v>1.356581414834617</v>
      </c>
      <c r="F25" s="20">
        <f t="shared" si="5"/>
        <v>1.6598933744132336</v>
      </c>
    </row>
    <row r="26" spans="1:6" s="18" customFormat="1" ht="19.5" customHeight="1">
      <c r="A26" s="34" t="s">
        <v>20</v>
      </c>
      <c r="B26" s="16">
        <v>3.1</v>
      </c>
      <c r="C26" s="16">
        <f t="shared" si="3"/>
        <v>1.2758776803720622</v>
      </c>
      <c r="D26" s="16">
        <v>1.38</v>
      </c>
      <c r="E26" s="16">
        <f t="shared" si="4"/>
        <v>0.5506124566093445</v>
      </c>
      <c r="F26" s="17">
        <f t="shared" si="5"/>
        <v>0.9132450684907034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12.16</v>
      </c>
      <c r="C28" s="16">
        <f t="shared" si="3"/>
        <v>5.004733094620734</v>
      </c>
      <c r="D28" s="16">
        <v>0</v>
      </c>
      <c r="E28" s="16">
        <f t="shared" si="4"/>
        <v>0</v>
      </c>
      <c r="F28" s="17">
        <f t="shared" si="5"/>
        <v>2.502366547310367</v>
      </c>
    </row>
    <row r="29" spans="1:6" s="18" customFormat="1" ht="19.5" customHeight="1">
      <c r="A29" s="35" t="s">
        <v>22</v>
      </c>
      <c r="B29" s="19">
        <v>0</v>
      </c>
      <c r="C29" s="19">
        <f t="shared" si="3"/>
        <v>0</v>
      </c>
      <c r="D29" s="19">
        <v>0.91</v>
      </c>
      <c r="E29" s="19">
        <f t="shared" si="4"/>
        <v>0.3630850257351475</v>
      </c>
      <c r="F29" s="20">
        <f t="shared" si="5"/>
        <v>0.18154251286757375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12.24</v>
      </c>
      <c r="C31" s="19">
        <f t="shared" si="3"/>
        <v>5.03765897024324</v>
      </c>
      <c r="D31" s="19">
        <v>14.2</v>
      </c>
      <c r="E31" s="19">
        <f t="shared" si="4"/>
        <v>5.6657223796034</v>
      </c>
      <c r="F31" s="20">
        <f t="shared" si="5"/>
        <v>5.35169067492332</v>
      </c>
    </row>
    <row r="32" spans="1:6" s="18" customFormat="1" ht="19.5" customHeight="1">
      <c r="A32" s="34" t="s">
        <v>25</v>
      </c>
      <c r="B32" s="16">
        <v>18.91</v>
      </c>
      <c r="C32" s="16">
        <f t="shared" si="3"/>
        <v>7.78285385026958</v>
      </c>
      <c r="D32" s="16">
        <v>36.23</v>
      </c>
      <c r="E32" s="16">
        <f t="shared" si="4"/>
        <v>14.455571958664168</v>
      </c>
      <c r="F32" s="17">
        <f t="shared" si="5"/>
        <v>11.119212904466874</v>
      </c>
    </row>
    <row r="33" spans="1:6" s="27" customFormat="1" ht="19.5" customHeight="1">
      <c r="A33" s="24"/>
      <c r="B33" s="25">
        <f>SUM(B18:B32)</f>
        <v>221.60000000000002</v>
      </c>
      <c r="C33" s="25">
        <f t="shared" si="3"/>
        <v>91.20467547433839</v>
      </c>
      <c r="D33" s="25">
        <f>SUM(D18:D32)</f>
        <v>236.07999999999996</v>
      </c>
      <c r="E33" s="25">
        <f t="shared" si="4"/>
        <v>94.19462953357538</v>
      </c>
      <c r="F33" s="26">
        <f t="shared" si="5"/>
        <v>92.69965250395688</v>
      </c>
    </row>
    <row r="34" spans="1:6" s="33" customFormat="1" ht="19.5" customHeight="1">
      <c r="A34" s="28" t="s">
        <v>4</v>
      </c>
      <c r="B34" s="29">
        <f>SUM(B7:B15,B18:B32)</f>
        <v>242.97000000000003</v>
      </c>
      <c r="C34" s="29">
        <f t="shared" si="3"/>
        <v>100</v>
      </c>
      <c r="D34" s="29">
        <f>SUM(D7:D15,D18:D32)</f>
        <v>250.62999999999997</v>
      </c>
      <c r="E34" s="29">
        <f t="shared" si="4"/>
        <v>100</v>
      </c>
      <c r="F34" s="9">
        <f t="shared" si="5"/>
        <v>100</v>
      </c>
    </row>
  </sheetData>
  <sheetProtection password="BD59" sheet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I21" sqref="I21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297</v>
      </c>
      <c r="C4" s="88"/>
      <c r="D4" s="87" t="s">
        <v>298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299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2.06</v>
      </c>
      <c r="C7" s="16">
        <f aca="true" t="shared" si="0" ref="C7:C16">B7/$B$34*100</f>
        <v>0.807017131485029</v>
      </c>
      <c r="D7" s="16">
        <v>1.46</v>
      </c>
      <c r="E7" s="16">
        <f aca="true" t="shared" si="1" ref="E7:E16">D7/$D$34*100</f>
        <v>0.5929897242191625</v>
      </c>
      <c r="F7" s="17">
        <f>(C7+E7)/2</f>
        <v>0.7000034278520957</v>
      </c>
    </row>
    <row r="8" spans="1:6" s="18" customFormat="1" ht="19.5" customHeight="1">
      <c r="A8" s="35" t="s">
        <v>6</v>
      </c>
      <c r="B8" s="19">
        <v>0.42</v>
      </c>
      <c r="C8" s="19">
        <f t="shared" si="0"/>
        <v>0.16453747340956898</v>
      </c>
      <c r="D8" s="19">
        <v>0.28</v>
      </c>
      <c r="E8" s="19">
        <f t="shared" si="1"/>
        <v>0.11372405669956542</v>
      </c>
      <c r="F8" s="20">
        <f aca="true" t="shared" si="2" ref="F8:F16">(C8+E8)/2</f>
        <v>0.1391307650545672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0.01</v>
      </c>
      <c r="E9" s="16">
        <f t="shared" si="1"/>
        <v>0.004061573453555908</v>
      </c>
      <c r="F9" s="17">
        <f t="shared" si="2"/>
        <v>0.002030786726777954</v>
      </c>
    </row>
    <row r="10" spans="1:6" s="18" customFormat="1" ht="19.5" customHeight="1">
      <c r="A10" s="35" t="s">
        <v>2</v>
      </c>
      <c r="B10" s="19">
        <v>5.04</v>
      </c>
      <c r="C10" s="19">
        <f t="shared" si="0"/>
        <v>1.974449680914828</v>
      </c>
      <c r="D10" s="19">
        <v>4.2</v>
      </c>
      <c r="E10" s="19">
        <f t="shared" si="1"/>
        <v>1.7058608504934816</v>
      </c>
      <c r="F10" s="20">
        <f t="shared" si="2"/>
        <v>1.8401552657041549</v>
      </c>
    </row>
    <row r="11" spans="1:6" s="18" customFormat="1" ht="19.5" customHeight="1">
      <c r="A11" s="34" t="s">
        <v>9</v>
      </c>
      <c r="B11" s="16">
        <v>4.74</v>
      </c>
      <c r="C11" s="16">
        <f t="shared" si="0"/>
        <v>1.8569229141937074</v>
      </c>
      <c r="D11" s="16">
        <v>3.44</v>
      </c>
      <c r="E11" s="16">
        <f t="shared" si="1"/>
        <v>1.3971812680232323</v>
      </c>
      <c r="F11" s="17">
        <f t="shared" si="2"/>
        <v>1.6270520911084698</v>
      </c>
    </row>
    <row r="12" spans="1:6" s="18" customFormat="1" ht="19.5" customHeight="1">
      <c r="A12" s="35" t="s">
        <v>13</v>
      </c>
      <c r="B12" s="19">
        <v>3.54</v>
      </c>
      <c r="C12" s="19">
        <f t="shared" si="0"/>
        <v>1.3868158473092245</v>
      </c>
      <c r="D12" s="19">
        <v>1.54</v>
      </c>
      <c r="E12" s="19">
        <f t="shared" si="1"/>
        <v>0.6254823118476098</v>
      </c>
      <c r="F12" s="20">
        <f t="shared" si="2"/>
        <v>1.0061490795784171</v>
      </c>
    </row>
    <row r="13" spans="1:6" s="18" customFormat="1" ht="19.5" customHeight="1">
      <c r="A13" s="34" t="s">
        <v>10</v>
      </c>
      <c r="B13" s="16">
        <v>0.45</v>
      </c>
      <c r="C13" s="16">
        <f t="shared" si="0"/>
        <v>0.17629015008168106</v>
      </c>
      <c r="D13" s="16">
        <v>0.4</v>
      </c>
      <c r="E13" s="16">
        <f t="shared" si="1"/>
        <v>0.1624629381422363</v>
      </c>
      <c r="F13" s="17">
        <f t="shared" si="2"/>
        <v>0.16937654411195868</v>
      </c>
    </row>
    <row r="14" spans="1:6" s="18" customFormat="1" ht="19.5" customHeight="1">
      <c r="A14" s="35" t="s">
        <v>11</v>
      </c>
      <c r="B14" s="19">
        <v>0.76</v>
      </c>
      <c r="C14" s="19">
        <f t="shared" si="0"/>
        <v>0.2977344756935058</v>
      </c>
      <c r="D14" s="19">
        <v>0.48</v>
      </c>
      <c r="E14" s="19">
        <f t="shared" si="1"/>
        <v>0.19495552577068356</v>
      </c>
      <c r="F14" s="20">
        <f t="shared" si="2"/>
        <v>0.2463450007320947</v>
      </c>
    </row>
    <row r="15" spans="1:6" s="18" customFormat="1" ht="19.5" customHeight="1">
      <c r="A15" s="34" t="s">
        <v>12</v>
      </c>
      <c r="B15" s="16">
        <v>0.22</v>
      </c>
      <c r="C15" s="16">
        <f t="shared" si="0"/>
        <v>0.08618629559548853</v>
      </c>
      <c r="D15" s="16">
        <v>0</v>
      </c>
      <c r="E15" s="16">
        <f t="shared" si="1"/>
        <v>0</v>
      </c>
      <c r="F15" s="17">
        <f t="shared" si="2"/>
        <v>0.043093147797744265</v>
      </c>
    </row>
    <row r="16" spans="1:6" s="18" customFormat="1" ht="19.5" customHeight="1">
      <c r="A16" s="23"/>
      <c r="B16" s="21">
        <f>SUM(B7:B15)</f>
        <v>17.23</v>
      </c>
      <c r="C16" s="21">
        <f t="shared" si="0"/>
        <v>6.749953968683033</v>
      </c>
      <c r="D16" s="21">
        <f>SUM(D7:D15)</f>
        <v>11.81</v>
      </c>
      <c r="E16" s="21">
        <f t="shared" si="1"/>
        <v>4.796718248649527</v>
      </c>
      <c r="F16" s="22">
        <f t="shared" si="2"/>
        <v>5.77333610866628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36.94</v>
      </c>
      <c r="C18" s="16">
        <f aca="true" t="shared" si="3" ref="C18:C34">B18/$B$34*100</f>
        <v>14.471462542260664</v>
      </c>
      <c r="D18" s="16">
        <v>43</v>
      </c>
      <c r="E18" s="16">
        <f aca="true" t="shared" si="4" ref="E18:E34">D18/$D$34*100</f>
        <v>17.464765850290405</v>
      </c>
      <c r="F18" s="17">
        <f aca="true" t="shared" si="5" ref="F18:F34">(C18+E18)/2</f>
        <v>15.968114196275534</v>
      </c>
    </row>
    <row r="19" spans="1:6" s="18" customFormat="1" ht="19.5" customHeight="1">
      <c r="A19" s="35" t="s">
        <v>15</v>
      </c>
      <c r="B19" s="19">
        <v>38.42</v>
      </c>
      <c r="C19" s="19">
        <f t="shared" si="3"/>
        <v>15.05126125808486</v>
      </c>
      <c r="D19" s="19">
        <v>33.72</v>
      </c>
      <c r="E19" s="19">
        <f t="shared" si="4"/>
        <v>13.695625685390523</v>
      </c>
      <c r="F19" s="20">
        <f t="shared" si="5"/>
        <v>14.37344347173769</v>
      </c>
    </row>
    <row r="20" spans="1:6" s="18" customFormat="1" ht="19.5" customHeight="1">
      <c r="A20" s="34" t="s">
        <v>16</v>
      </c>
      <c r="B20" s="16">
        <v>20.44</v>
      </c>
      <c r="C20" s="16">
        <f t="shared" si="3"/>
        <v>8.007490372599024</v>
      </c>
      <c r="D20" s="16">
        <v>9.88</v>
      </c>
      <c r="E20" s="16">
        <f t="shared" si="4"/>
        <v>4.0128345721132375</v>
      </c>
      <c r="F20" s="17">
        <f t="shared" si="5"/>
        <v>6.01016247235613</v>
      </c>
    </row>
    <row r="21" spans="1:6" s="18" customFormat="1" ht="19.5" customHeight="1">
      <c r="A21" s="35" t="s">
        <v>17</v>
      </c>
      <c r="B21" s="19">
        <v>16.5</v>
      </c>
      <c r="C21" s="19">
        <f t="shared" si="3"/>
        <v>6.463972169661639</v>
      </c>
      <c r="D21" s="19">
        <v>17.32</v>
      </c>
      <c r="E21" s="19">
        <f t="shared" si="4"/>
        <v>7.034645221558833</v>
      </c>
      <c r="F21" s="20">
        <f t="shared" si="5"/>
        <v>6.749308695610235</v>
      </c>
    </row>
    <row r="22" spans="1:6" s="18" customFormat="1" ht="19.5" customHeight="1">
      <c r="A22" s="34" t="s">
        <v>18</v>
      </c>
      <c r="B22" s="16">
        <v>22.52</v>
      </c>
      <c r="C22" s="16">
        <f t="shared" si="3"/>
        <v>8.822342621865461</v>
      </c>
      <c r="D22" s="16">
        <v>3.64</v>
      </c>
      <c r="E22" s="16">
        <f t="shared" si="4"/>
        <v>1.4784127370943505</v>
      </c>
      <c r="F22" s="17">
        <f t="shared" si="5"/>
        <v>5.150377679479906</v>
      </c>
    </row>
    <row r="23" spans="1:6" s="18" customFormat="1" ht="19.5" customHeight="1">
      <c r="A23" s="35" t="s">
        <v>43</v>
      </c>
      <c r="B23" s="19">
        <v>1.44</v>
      </c>
      <c r="C23" s="19">
        <f t="shared" si="3"/>
        <v>0.5641284802613794</v>
      </c>
      <c r="D23" s="19">
        <v>2.14</v>
      </c>
      <c r="E23" s="19">
        <f t="shared" si="4"/>
        <v>0.8691767190609644</v>
      </c>
      <c r="F23" s="20">
        <f t="shared" si="5"/>
        <v>0.7166525996611719</v>
      </c>
    </row>
    <row r="24" spans="1:6" s="18" customFormat="1" ht="19.5" customHeight="1">
      <c r="A24" s="34" t="s">
        <v>19</v>
      </c>
      <c r="B24" s="16">
        <v>16.88</v>
      </c>
      <c r="C24" s="16">
        <f t="shared" si="3"/>
        <v>6.612839407508392</v>
      </c>
      <c r="D24" s="16">
        <v>36.36</v>
      </c>
      <c r="E24" s="16">
        <f t="shared" si="4"/>
        <v>14.76788107712928</v>
      </c>
      <c r="F24" s="17">
        <f t="shared" si="5"/>
        <v>10.690360242318835</v>
      </c>
    </row>
    <row r="25" spans="1:6" s="18" customFormat="1" ht="19.5" customHeight="1">
      <c r="A25" s="35" t="s">
        <v>26</v>
      </c>
      <c r="B25" s="19">
        <v>9.38</v>
      </c>
      <c r="C25" s="19">
        <f t="shared" si="3"/>
        <v>3.6746702394803745</v>
      </c>
      <c r="D25" s="19">
        <v>18.5</v>
      </c>
      <c r="E25" s="19">
        <f t="shared" si="4"/>
        <v>7.513910889078429</v>
      </c>
      <c r="F25" s="20">
        <f t="shared" si="5"/>
        <v>5.594290564279402</v>
      </c>
    </row>
    <row r="26" spans="1:6" s="18" customFormat="1" ht="19.5" customHeight="1">
      <c r="A26" s="34" t="s">
        <v>20</v>
      </c>
      <c r="B26" s="16">
        <v>3.4</v>
      </c>
      <c r="C26" s="16">
        <f t="shared" si="3"/>
        <v>1.331970022839368</v>
      </c>
      <c r="D26" s="16">
        <v>1.18</v>
      </c>
      <c r="E26" s="16">
        <f t="shared" si="4"/>
        <v>0.47926566751959715</v>
      </c>
      <c r="F26" s="17">
        <f t="shared" si="5"/>
        <v>0.9056178451794826</v>
      </c>
    </row>
    <row r="27" spans="1:6" s="18" customFormat="1" ht="19.5" customHeight="1">
      <c r="A27" s="35" t="s">
        <v>3</v>
      </c>
      <c r="B27" s="19">
        <v>0.68</v>
      </c>
      <c r="C27" s="19">
        <f t="shared" si="3"/>
        <v>0.26639400456787365</v>
      </c>
      <c r="D27" s="19">
        <v>0.42</v>
      </c>
      <c r="E27" s="19">
        <f t="shared" si="4"/>
        <v>0.17058608504934814</v>
      </c>
      <c r="F27" s="20">
        <f t="shared" si="5"/>
        <v>0.2184900448086109</v>
      </c>
    </row>
    <row r="28" spans="1:6" s="18" customFormat="1" ht="19.5" customHeight="1">
      <c r="A28" s="34" t="s">
        <v>21</v>
      </c>
      <c r="B28" s="16">
        <v>26.08</v>
      </c>
      <c r="C28" s="16">
        <f t="shared" si="3"/>
        <v>10.216993586956093</v>
      </c>
      <c r="D28" s="16">
        <v>0</v>
      </c>
      <c r="E28" s="16">
        <f t="shared" si="4"/>
        <v>0</v>
      </c>
      <c r="F28" s="17">
        <f t="shared" si="5"/>
        <v>5.1084967934780465</v>
      </c>
    </row>
    <row r="29" spans="1:6" s="18" customFormat="1" ht="19.5" customHeight="1">
      <c r="A29" s="35" t="s">
        <v>22</v>
      </c>
      <c r="B29" s="19">
        <v>3.56</v>
      </c>
      <c r="C29" s="19">
        <f t="shared" si="3"/>
        <v>1.3946509650906325</v>
      </c>
      <c r="D29" s="19">
        <v>7.26</v>
      </c>
      <c r="E29" s="19">
        <f t="shared" si="4"/>
        <v>2.948702327281589</v>
      </c>
      <c r="F29" s="20">
        <f t="shared" si="5"/>
        <v>2.1716766461861106</v>
      </c>
    </row>
    <row r="30" spans="1:6" s="18" customFormat="1" ht="19.5" customHeight="1">
      <c r="A30" s="34" t="s">
        <v>23</v>
      </c>
      <c r="B30" s="16">
        <v>0.121</v>
      </c>
      <c r="C30" s="16">
        <f t="shared" si="3"/>
        <v>0.047402462577518685</v>
      </c>
      <c r="D30" s="16">
        <v>0</v>
      </c>
      <c r="E30" s="16">
        <f t="shared" si="4"/>
        <v>0</v>
      </c>
      <c r="F30" s="17">
        <f t="shared" si="5"/>
        <v>0.023701231288759343</v>
      </c>
    </row>
    <row r="31" spans="1:6" s="18" customFormat="1" ht="19.5" customHeight="1">
      <c r="A31" s="35" t="s">
        <v>24</v>
      </c>
      <c r="B31" s="19">
        <v>9.15</v>
      </c>
      <c r="C31" s="19">
        <f t="shared" si="3"/>
        <v>3.584566384994182</v>
      </c>
      <c r="D31" s="19">
        <v>6.32</v>
      </c>
      <c r="E31" s="19">
        <f t="shared" si="4"/>
        <v>2.5669144226473337</v>
      </c>
      <c r="F31" s="20">
        <f t="shared" si="5"/>
        <v>3.075740403820758</v>
      </c>
    </row>
    <row r="32" spans="1:6" s="18" customFormat="1" ht="19.5" customHeight="1">
      <c r="A32" s="34" t="s">
        <v>25</v>
      </c>
      <c r="B32" s="16">
        <v>32.52</v>
      </c>
      <c r="C32" s="16">
        <f t="shared" si="3"/>
        <v>12.739901512569487</v>
      </c>
      <c r="D32" s="16">
        <v>54.66</v>
      </c>
      <c r="E32" s="16">
        <f t="shared" si="4"/>
        <v>22.20056049713659</v>
      </c>
      <c r="F32" s="17">
        <f t="shared" si="5"/>
        <v>17.470231004853037</v>
      </c>
    </row>
    <row r="33" spans="1:6" s="27" customFormat="1" ht="19.5" customHeight="1">
      <c r="A33" s="24"/>
      <c r="B33" s="25">
        <f>SUM(B18:B32)</f>
        <v>238.03100000000003</v>
      </c>
      <c r="C33" s="25">
        <f t="shared" si="3"/>
        <v>93.25004603131696</v>
      </c>
      <c r="D33" s="25">
        <f>SUM(D18:D32)</f>
        <v>234.39999999999998</v>
      </c>
      <c r="E33" s="25">
        <f t="shared" si="4"/>
        <v>95.20328175135047</v>
      </c>
      <c r="F33" s="26">
        <f t="shared" si="5"/>
        <v>94.22666389133371</v>
      </c>
    </row>
    <row r="34" spans="1:6" s="33" customFormat="1" ht="19.5" customHeight="1">
      <c r="A34" s="28" t="s">
        <v>4</v>
      </c>
      <c r="B34" s="29">
        <f>SUM(B7:B15,B18:B32)</f>
        <v>255.26100000000005</v>
      </c>
      <c r="C34" s="29">
        <f t="shared" si="3"/>
        <v>100</v>
      </c>
      <c r="D34" s="29">
        <f>SUM(D7:D15,D18:D32)</f>
        <v>246.20999999999998</v>
      </c>
      <c r="E34" s="29">
        <f t="shared" si="4"/>
        <v>100</v>
      </c>
      <c r="F34" s="9">
        <f t="shared" si="5"/>
        <v>100</v>
      </c>
    </row>
  </sheetData>
  <sheetProtection password="BD59" sheet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C20" sqref="C20 E20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301</v>
      </c>
      <c r="C4" s="88"/>
      <c r="D4" s="87" t="s">
        <v>302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303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1.02</v>
      </c>
      <c r="C7" s="16">
        <f aca="true" t="shared" si="0" ref="C7:C16">B7/$B$34*100</f>
        <v>0.4105288577638252</v>
      </c>
      <c r="D7" s="16">
        <v>0.96</v>
      </c>
      <c r="E7" s="16">
        <f aca="true" t="shared" si="1" ref="E7:E16">D7/$D$34*100</f>
        <v>0.3847078624669391</v>
      </c>
      <c r="F7" s="17">
        <f>(C7+E7)/2</f>
        <v>0.39761836011538215</v>
      </c>
    </row>
    <row r="8" spans="1:6" s="18" customFormat="1" ht="19.5" customHeight="1">
      <c r="A8" s="35" t="s">
        <v>6</v>
      </c>
      <c r="B8" s="19">
        <v>2.6</v>
      </c>
      <c r="C8" s="19">
        <f t="shared" si="0"/>
        <v>1.0464461080254368</v>
      </c>
      <c r="D8" s="19">
        <v>0.74</v>
      </c>
      <c r="E8" s="19">
        <f t="shared" si="1"/>
        <v>0.2965456439849322</v>
      </c>
      <c r="F8" s="20">
        <f aca="true" t="shared" si="2" ref="F8:F16">(C8+E8)/2</f>
        <v>0.6714958760051846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5.28</v>
      </c>
      <c r="C10" s="19">
        <f t="shared" si="0"/>
        <v>2.1250905578362715</v>
      </c>
      <c r="D10" s="19">
        <v>5.14</v>
      </c>
      <c r="E10" s="19">
        <f t="shared" si="1"/>
        <v>2.0597900136250695</v>
      </c>
      <c r="F10" s="20">
        <f t="shared" si="2"/>
        <v>2.0924402857306705</v>
      </c>
    </row>
    <row r="11" spans="1:6" s="18" customFormat="1" ht="19.5" customHeight="1">
      <c r="A11" s="34" t="s">
        <v>9</v>
      </c>
      <c r="B11" s="16">
        <v>3.02</v>
      </c>
      <c r="C11" s="16">
        <f t="shared" si="0"/>
        <v>1.2154874023987765</v>
      </c>
      <c r="D11" s="16">
        <v>1.96</v>
      </c>
      <c r="E11" s="16">
        <f t="shared" si="1"/>
        <v>0.785445219203334</v>
      </c>
      <c r="F11" s="17">
        <f t="shared" si="2"/>
        <v>1.0004663108010552</v>
      </c>
    </row>
    <row r="12" spans="1:6" s="18" customFormat="1" ht="19.5" customHeight="1">
      <c r="A12" s="35" t="s">
        <v>13</v>
      </c>
      <c r="B12" s="19">
        <v>1.82</v>
      </c>
      <c r="C12" s="19">
        <f t="shared" si="0"/>
        <v>0.7325122756178057</v>
      </c>
      <c r="D12" s="19">
        <v>1.34</v>
      </c>
      <c r="E12" s="19">
        <f t="shared" si="1"/>
        <v>0.5369880580267692</v>
      </c>
      <c r="F12" s="20">
        <f t="shared" si="2"/>
        <v>0.6347501668222875</v>
      </c>
    </row>
    <row r="13" spans="1:6" s="18" customFormat="1" ht="19.5" customHeight="1">
      <c r="A13" s="34" t="s">
        <v>10</v>
      </c>
      <c r="B13" s="16">
        <v>0.4</v>
      </c>
      <c r="C13" s="16">
        <f t="shared" si="0"/>
        <v>0.16099170892699027</v>
      </c>
      <c r="D13" s="16">
        <v>0.36</v>
      </c>
      <c r="E13" s="16">
        <f t="shared" si="1"/>
        <v>0.14426544842510217</v>
      </c>
      <c r="F13" s="17">
        <f t="shared" si="2"/>
        <v>0.15262857867604623</v>
      </c>
    </row>
    <row r="14" spans="1:6" s="18" customFormat="1" ht="19.5" customHeight="1">
      <c r="A14" s="35" t="s">
        <v>11</v>
      </c>
      <c r="B14" s="19">
        <v>0.52</v>
      </c>
      <c r="C14" s="19">
        <f t="shared" si="0"/>
        <v>0.20928922160508737</v>
      </c>
      <c r="D14" s="19">
        <v>0.52</v>
      </c>
      <c r="E14" s="19">
        <f t="shared" si="1"/>
        <v>0.20838342550292538</v>
      </c>
      <c r="F14" s="20">
        <f t="shared" si="2"/>
        <v>0.2088363235540064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14.66</v>
      </c>
      <c r="C16" s="21">
        <f t="shared" si="0"/>
        <v>5.900346132174194</v>
      </c>
      <c r="D16" s="21">
        <f>SUM(D7:D15)</f>
        <v>11.02</v>
      </c>
      <c r="E16" s="21">
        <f t="shared" si="1"/>
        <v>4.416125671235072</v>
      </c>
      <c r="F16" s="22">
        <f t="shared" si="2"/>
        <v>5.158235901704633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58.9</v>
      </c>
      <c r="C18" s="16">
        <f aca="true" t="shared" si="3" ref="C18:C34">B18/$B$34*100</f>
        <v>23.706029139499318</v>
      </c>
      <c r="D18" s="16">
        <v>93.28</v>
      </c>
      <c r="E18" s="16">
        <f aca="true" t="shared" si="4" ref="E18:E34">D18/$D$34*100</f>
        <v>37.38078063637092</v>
      </c>
      <c r="F18" s="17">
        <f aca="true" t="shared" si="5" ref="F18:F34">(C18+E18)/2</f>
        <v>30.543404887935118</v>
      </c>
    </row>
    <row r="19" spans="1:6" s="18" customFormat="1" ht="19.5" customHeight="1">
      <c r="A19" s="35" t="s">
        <v>15</v>
      </c>
      <c r="B19" s="19">
        <v>88.88</v>
      </c>
      <c r="C19" s="19">
        <f t="shared" si="3"/>
        <v>35.77235772357724</v>
      </c>
      <c r="D19" s="19">
        <v>24.76</v>
      </c>
      <c r="E19" s="19">
        <f t="shared" si="4"/>
        <v>9.92225695279314</v>
      </c>
      <c r="F19" s="20">
        <f t="shared" si="5"/>
        <v>22.84730733818519</v>
      </c>
    </row>
    <row r="20" spans="1:6" s="18" customFormat="1" ht="19.5" customHeight="1">
      <c r="A20" s="34" t="s">
        <v>16</v>
      </c>
      <c r="B20" s="16">
        <v>4.08</v>
      </c>
      <c r="C20" s="16">
        <f t="shared" si="3"/>
        <v>1.6421154310553008</v>
      </c>
      <c r="D20" s="16">
        <v>12.02</v>
      </c>
      <c r="E20" s="16">
        <f t="shared" si="4"/>
        <v>4.8168630279714675</v>
      </c>
      <c r="F20" s="17">
        <f t="shared" si="5"/>
        <v>3.2294892295133844</v>
      </c>
    </row>
    <row r="21" spans="1:6" s="18" customFormat="1" ht="19.5" customHeight="1">
      <c r="A21" s="35" t="s">
        <v>17</v>
      </c>
      <c r="B21" s="19">
        <v>13.26</v>
      </c>
      <c r="C21" s="19">
        <f t="shared" si="3"/>
        <v>5.336875150929727</v>
      </c>
      <c r="D21" s="19">
        <v>24.32</v>
      </c>
      <c r="E21" s="19">
        <f t="shared" si="4"/>
        <v>9.745932515829125</v>
      </c>
      <c r="F21" s="20">
        <f t="shared" si="5"/>
        <v>7.541403833379427</v>
      </c>
    </row>
    <row r="22" spans="1:6" s="18" customFormat="1" ht="19.5" customHeight="1">
      <c r="A22" s="34" t="s">
        <v>18</v>
      </c>
      <c r="B22" s="16">
        <v>1.22</v>
      </c>
      <c r="C22" s="16">
        <f t="shared" si="3"/>
        <v>0.4910247122273203</v>
      </c>
      <c r="D22" s="16">
        <v>2.06</v>
      </c>
      <c r="E22" s="16">
        <f t="shared" si="4"/>
        <v>0.8255189548769736</v>
      </c>
      <c r="F22" s="17">
        <f t="shared" si="5"/>
        <v>0.6582718335521469</v>
      </c>
    </row>
    <row r="23" spans="1:6" s="18" customFormat="1" ht="19.5" customHeight="1">
      <c r="A23" s="35" t="s">
        <v>43</v>
      </c>
      <c r="B23" s="19">
        <v>1.66</v>
      </c>
      <c r="C23" s="19">
        <f t="shared" si="3"/>
        <v>0.6681155920470097</v>
      </c>
      <c r="D23" s="19">
        <v>0.96</v>
      </c>
      <c r="E23" s="19">
        <f t="shared" si="4"/>
        <v>0.3847078624669391</v>
      </c>
      <c r="F23" s="20">
        <f t="shared" si="5"/>
        <v>0.5264117272569744</v>
      </c>
    </row>
    <row r="24" spans="1:6" s="18" customFormat="1" ht="19.5" customHeight="1">
      <c r="A24" s="34" t="s">
        <v>19</v>
      </c>
      <c r="B24" s="16">
        <v>26.82</v>
      </c>
      <c r="C24" s="16">
        <f t="shared" si="3"/>
        <v>10.794494083554698</v>
      </c>
      <c r="D24" s="16">
        <v>8.52</v>
      </c>
      <c r="E24" s="16">
        <f t="shared" si="4"/>
        <v>3.414282279394085</v>
      </c>
      <c r="F24" s="17">
        <f t="shared" si="5"/>
        <v>7.104388181474391</v>
      </c>
    </row>
    <row r="25" spans="1:6" s="18" customFormat="1" ht="19.5" customHeight="1">
      <c r="A25" s="35" t="s">
        <v>26</v>
      </c>
      <c r="B25" s="19">
        <v>9.7</v>
      </c>
      <c r="C25" s="19">
        <f t="shared" si="3"/>
        <v>3.904048941479514</v>
      </c>
      <c r="D25" s="19">
        <v>16.38</v>
      </c>
      <c r="E25" s="19">
        <f t="shared" si="4"/>
        <v>6.564077903342149</v>
      </c>
      <c r="F25" s="20">
        <f t="shared" si="5"/>
        <v>5.234063422410832</v>
      </c>
    </row>
    <row r="26" spans="1:6" s="18" customFormat="1" ht="19.5" customHeight="1">
      <c r="A26" s="34" t="s">
        <v>20</v>
      </c>
      <c r="B26" s="16">
        <v>2.38</v>
      </c>
      <c r="C26" s="16">
        <f t="shared" si="3"/>
        <v>0.957900668115592</v>
      </c>
      <c r="D26" s="16">
        <v>2.38</v>
      </c>
      <c r="E26" s="16">
        <f t="shared" si="4"/>
        <v>0.95375490903262</v>
      </c>
      <c r="F26" s="17">
        <f t="shared" si="5"/>
        <v>0.955827788574106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0.96</v>
      </c>
      <c r="E27" s="19">
        <f t="shared" si="4"/>
        <v>0.3847078624669391</v>
      </c>
      <c r="F27" s="20">
        <f t="shared" si="5"/>
        <v>0.19235393123346956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1.18</v>
      </c>
      <c r="C29" s="19">
        <f t="shared" si="3"/>
        <v>0.47492554133462134</v>
      </c>
      <c r="D29" s="19">
        <v>3.28</v>
      </c>
      <c r="E29" s="19">
        <f t="shared" si="4"/>
        <v>1.3144185300953752</v>
      </c>
      <c r="F29" s="20">
        <f t="shared" si="5"/>
        <v>0.8946720357149983</v>
      </c>
    </row>
    <row r="30" spans="1:6" s="18" customFormat="1" ht="19.5" customHeight="1">
      <c r="A30" s="34" t="s">
        <v>23</v>
      </c>
      <c r="B30" s="16">
        <v>2.4</v>
      </c>
      <c r="C30" s="16">
        <f t="shared" si="3"/>
        <v>0.9659502535619415</v>
      </c>
      <c r="D30" s="16">
        <v>0</v>
      </c>
      <c r="E30" s="16">
        <f t="shared" si="4"/>
        <v>0</v>
      </c>
      <c r="F30" s="17">
        <f t="shared" si="5"/>
        <v>0.48297512678097076</v>
      </c>
    </row>
    <row r="31" spans="1:6" s="18" customFormat="1" ht="19.5" customHeight="1">
      <c r="A31" s="35" t="s">
        <v>24</v>
      </c>
      <c r="B31" s="19">
        <v>8.94</v>
      </c>
      <c r="C31" s="19">
        <f t="shared" si="3"/>
        <v>3.598164694518233</v>
      </c>
      <c r="D31" s="19">
        <v>13.92</v>
      </c>
      <c r="E31" s="19">
        <f t="shared" si="4"/>
        <v>5.578264005770618</v>
      </c>
      <c r="F31" s="20">
        <f t="shared" si="5"/>
        <v>4.588214350144425</v>
      </c>
    </row>
    <row r="32" spans="1:6" s="18" customFormat="1" ht="19.5" customHeight="1">
      <c r="A32" s="34" t="s">
        <v>25</v>
      </c>
      <c r="B32" s="16">
        <v>14.38</v>
      </c>
      <c r="C32" s="16">
        <f t="shared" si="3"/>
        <v>5.7876519359253</v>
      </c>
      <c r="D32" s="16">
        <v>35.68</v>
      </c>
      <c r="E32" s="16">
        <f t="shared" si="4"/>
        <v>14.298308888354573</v>
      </c>
      <c r="F32" s="17">
        <f t="shared" si="5"/>
        <v>10.042980412139936</v>
      </c>
    </row>
    <row r="33" spans="1:6" s="27" customFormat="1" ht="19.5" customHeight="1">
      <c r="A33" s="24"/>
      <c r="B33" s="25">
        <f>SUM(B18:B32)</f>
        <v>233.79999999999998</v>
      </c>
      <c r="C33" s="25">
        <f t="shared" si="3"/>
        <v>94.09965386782581</v>
      </c>
      <c r="D33" s="25">
        <f>SUM(D18:D32)</f>
        <v>238.52</v>
      </c>
      <c r="E33" s="25">
        <f t="shared" si="4"/>
        <v>95.58387432876494</v>
      </c>
      <c r="F33" s="26">
        <f t="shared" si="5"/>
        <v>94.84176409829537</v>
      </c>
    </row>
    <row r="34" spans="1:6" s="33" customFormat="1" ht="19.5" customHeight="1">
      <c r="A34" s="28" t="s">
        <v>4</v>
      </c>
      <c r="B34" s="29">
        <f>SUM(B7:B15,B18:B32)</f>
        <v>248.45999999999998</v>
      </c>
      <c r="C34" s="29">
        <f t="shared" si="3"/>
        <v>100</v>
      </c>
      <c r="D34" s="29">
        <f>SUM(D7:D15,D18:D32)</f>
        <v>249.54000000000002</v>
      </c>
      <c r="E34" s="29">
        <f t="shared" si="4"/>
        <v>100</v>
      </c>
      <c r="F34" s="9">
        <f t="shared" si="5"/>
        <v>100</v>
      </c>
    </row>
  </sheetData>
  <sheetProtection password="BD5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G32" sqref="G32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305</v>
      </c>
      <c r="C4" s="88"/>
      <c r="D4" s="87" t="s">
        <v>306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307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4.85</v>
      </c>
      <c r="C7" s="16">
        <f aca="true" t="shared" si="0" ref="C7:C16">B7/$B$34*100</f>
        <v>1.9436540696509437</v>
      </c>
      <c r="D7" s="16">
        <v>3.39</v>
      </c>
      <c r="E7" s="16">
        <f aca="true" t="shared" si="1" ref="E7:E16">D7/$D$34*100</f>
        <v>1.3563797863401752</v>
      </c>
      <c r="F7" s="17">
        <f>(C7+E7)/2</f>
        <v>1.6500169279955594</v>
      </c>
    </row>
    <row r="8" spans="1:6" s="18" customFormat="1" ht="19.5" customHeight="1">
      <c r="A8" s="35" t="s">
        <v>6</v>
      </c>
      <c r="B8" s="19">
        <v>3.81</v>
      </c>
      <c r="C8" s="19">
        <f t="shared" si="0"/>
        <v>1.5268705165711536</v>
      </c>
      <c r="D8" s="19">
        <v>5.22</v>
      </c>
      <c r="E8" s="19">
        <f t="shared" si="1"/>
        <v>2.0885848037450487</v>
      </c>
      <c r="F8" s="20">
        <f aca="true" t="shared" si="2" ref="F8:F16">(C8+E8)/2</f>
        <v>1.8077276601581012</v>
      </c>
    </row>
    <row r="9" spans="1:6" s="18" customFormat="1" ht="19.5" customHeight="1">
      <c r="A9" s="34" t="s">
        <v>1</v>
      </c>
      <c r="B9" s="16">
        <v>0.03</v>
      </c>
      <c r="C9" s="16">
        <f t="shared" si="0"/>
        <v>0.012022602492686248</v>
      </c>
      <c r="D9" s="16">
        <v>0</v>
      </c>
      <c r="E9" s="16">
        <f t="shared" si="1"/>
        <v>0</v>
      </c>
      <c r="F9" s="17">
        <f t="shared" si="2"/>
        <v>0.006011301246343124</v>
      </c>
    </row>
    <row r="10" spans="1:6" s="18" customFormat="1" ht="19.5" customHeight="1">
      <c r="A10" s="35" t="s">
        <v>2</v>
      </c>
      <c r="B10" s="19">
        <v>9.56</v>
      </c>
      <c r="C10" s="19">
        <f t="shared" si="0"/>
        <v>3.831202661002685</v>
      </c>
      <c r="D10" s="19">
        <v>6.48</v>
      </c>
      <c r="E10" s="19">
        <f t="shared" si="1"/>
        <v>2.5927259632697157</v>
      </c>
      <c r="F10" s="20">
        <f t="shared" si="2"/>
        <v>3.2119643121362005</v>
      </c>
    </row>
    <row r="11" spans="1:6" s="18" customFormat="1" ht="19.5" customHeight="1">
      <c r="A11" s="34" t="s">
        <v>9</v>
      </c>
      <c r="B11" s="16">
        <v>6.24</v>
      </c>
      <c r="C11" s="16">
        <f t="shared" si="0"/>
        <v>2.5007013184787397</v>
      </c>
      <c r="D11" s="16">
        <v>4.37</v>
      </c>
      <c r="E11" s="16">
        <f t="shared" si="1"/>
        <v>1.7484895770815827</v>
      </c>
      <c r="F11" s="17">
        <f t="shared" si="2"/>
        <v>2.124595447780161</v>
      </c>
    </row>
    <row r="12" spans="1:6" s="18" customFormat="1" ht="19.5" customHeight="1">
      <c r="A12" s="35" t="s">
        <v>13</v>
      </c>
      <c r="B12" s="19">
        <v>4.85</v>
      </c>
      <c r="C12" s="19">
        <f t="shared" si="0"/>
        <v>1.9436540696509437</v>
      </c>
      <c r="D12" s="19">
        <v>3.36</v>
      </c>
      <c r="E12" s="19">
        <f t="shared" si="1"/>
        <v>1.3443764253991117</v>
      </c>
      <c r="F12" s="20">
        <f t="shared" si="2"/>
        <v>1.6440152475250276</v>
      </c>
    </row>
    <row r="13" spans="1:6" s="18" customFormat="1" ht="19.5" customHeight="1">
      <c r="A13" s="34" t="s">
        <v>10</v>
      </c>
      <c r="B13" s="16">
        <v>1.69</v>
      </c>
      <c r="C13" s="16">
        <f t="shared" si="0"/>
        <v>0.6772732737546586</v>
      </c>
      <c r="D13" s="16">
        <v>0.48</v>
      </c>
      <c r="E13" s="16">
        <f t="shared" si="1"/>
        <v>0.19205377505701596</v>
      </c>
      <c r="F13" s="17">
        <f t="shared" si="2"/>
        <v>0.4346635244058373</v>
      </c>
    </row>
    <row r="14" spans="1:6" s="18" customFormat="1" ht="19.5" customHeight="1">
      <c r="A14" s="35" t="s">
        <v>11</v>
      </c>
      <c r="B14" s="19">
        <v>1.73</v>
      </c>
      <c r="C14" s="19">
        <f t="shared" si="0"/>
        <v>0.6933034104115737</v>
      </c>
      <c r="D14" s="19">
        <v>1.54</v>
      </c>
      <c r="E14" s="19">
        <f t="shared" si="1"/>
        <v>0.6161725283079262</v>
      </c>
      <c r="F14" s="20">
        <f t="shared" si="2"/>
        <v>0.6547379693597499</v>
      </c>
    </row>
    <row r="15" spans="1:6" s="18" customFormat="1" ht="19.5" customHeight="1">
      <c r="A15" s="34" t="s">
        <v>12</v>
      </c>
      <c r="B15" s="16">
        <v>0.71</v>
      </c>
      <c r="C15" s="16">
        <f t="shared" si="0"/>
        <v>0.2845349256602412</v>
      </c>
      <c r="D15" s="16">
        <v>0</v>
      </c>
      <c r="E15" s="16">
        <f t="shared" si="1"/>
        <v>0</v>
      </c>
      <c r="F15" s="17">
        <f t="shared" si="2"/>
        <v>0.1422674628301206</v>
      </c>
    </row>
    <row r="16" spans="1:6" s="18" customFormat="1" ht="19.5" customHeight="1">
      <c r="A16" s="23"/>
      <c r="B16" s="21">
        <f>SUM(B7:B15)</f>
        <v>33.470000000000006</v>
      </c>
      <c r="C16" s="21">
        <f t="shared" si="0"/>
        <v>13.41321684767363</v>
      </c>
      <c r="D16" s="21">
        <f>SUM(D7:D15)</f>
        <v>24.84</v>
      </c>
      <c r="E16" s="21">
        <f t="shared" si="1"/>
        <v>9.938782859200575</v>
      </c>
      <c r="F16" s="22">
        <f t="shared" si="2"/>
        <v>11.675999853437101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69.7</v>
      </c>
      <c r="C18" s="16">
        <f aca="true" t="shared" si="3" ref="C18:C34">B18/$B$34*100</f>
        <v>27.932513124674387</v>
      </c>
      <c r="D18" s="16">
        <v>52.82</v>
      </c>
      <c r="E18" s="16">
        <f aca="true" t="shared" si="4" ref="E18:E34">D18/$D$34*100</f>
        <v>21.133917496899134</v>
      </c>
      <c r="F18" s="17">
        <f aca="true" t="shared" si="5" ref="F18:F34">(C18+E18)/2</f>
        <v>24.53321531078676</v>
      </c>
    </row>
    <row r="19" spans="1:6" s="18" customFormat="1" ht="19.5" customHeight="1">
      <c r="A19" s="35" t="s">
        <v>15</v>
      </c>
      <c r="B19" s="19">
        <v>1.8</v>
      </c>
      <c r="C19" s="19">
        <f t="shared" si="3"/>
        <v>0.721356149561175</v>
      </c>
      <c r="D19" s="19">
        <v>70.65</v>
      </c>
      <c r="E19" s="19">
        <f t="shared" si="4"/>
        <v>28.267915016204537</v>
      </c>
      <c r="F19" s="20">
        <f t="shared" si="5"/>
        <v>14.494635582882855</v>
      </c>
    </row>
    <row r="20" spans="1:6" s="18" customFormat="1" ht="19.5" customHeight="1">
      <c r="A20" s="34" t="s">
        <v>16</v>
      </c>
      <c r="B20" s="16">
        <v>25.38</v>
      </c>
      <c r="C20" s="16">
        <f t="shared" si="3"/>
        <v>10.171121708812567</v>
      </c>
      <c r="D20" s="16">
        <v>13.4</v>
      </c>
      <c r="E20" s="16">
        <f t="shared" si="4"/>
        <v>5.361501220341696</v>
      </c>
      <c r="F20" s="17">
        <f t="shared" si="5"/>
        <v>7.766311464577131</v>
      </c>
    </row>
    <row r="21" spans="1:6" s="18" customFormat="1" ht="19.5" customHeight="1">
      <c r="A21" s="35" t="s">
        <v>17</v>
      </c>
      <c r="B21" s="19">
        <v>28.53</v>
      </c>
      <c r="C21" s="19">
        <f t="shared" si="3"/>
        <v>11.433494970544624</v>
      </c>
      <c r="D21" s="19">
        <v>7.44</v>
      </c>
      <c r="E21" s="19">
        <f t="shared" si="4"/>
        <v>2.9768335133837476</v>
      </c>
      <c r="F21" s="20">
        <f t="shared" si="5"/>
        <v>7.2051642419641855</v>
      </c>
    </row>
    <row r="22" spans="1:6" s="18" customFormat="1" ht="19.5" customHeight="1">
      <c r="A22" s="34" t="s">
        <v>18</v>
      </c>
      <c r="B22" s="16">
        <v>0.17</v>
      </c>
      <c r="C22" s="16">
        <f t="shared" si="3"/>
        <v>0.06812808079188874</v>
      </c>
      <c r="D22" s="16">
        <v>0</v>
      </c>
      <c r="E22" s="16">
        <f t="shared" si="4"/>
        <v>0</v>
      </c>
      <c r="F22" s="17">
        <f t="shared" si="5"/>
        <v>0.03406404039594437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4.02</v>
      </c>
      <c r="E23" s="19">
        <f t="shared" si="4"/>
        <v>1.6084503661025085</v>
      </c>
      <c r="F23" s="20">
        <f t="shared" si="5"/>
        <v>0.8042251830512542</v>
      </c>
    </row>
    <row r="24" spans="1:6" s="18" customFormat="1" ht="19.5" customHeight="1">
      <c r="A24" s="34" t="s">
        <v>19</v>
      </c>
      <c r="B24" s="16">
        <v>11.88</v>
      </c>
      <c r="C24" s="16">
        <f t="shared" si="3"/>
        <v>4.760950587103755</v>
      </c>
      <c r="D24" s="16">
        <v>17.7</v>
      </c>
      <c r="E24" s="16">
        <f t="shared" si="4"/>
        <v>7.081982955227463</v>
      </c>
      <c r="F24" s="17">
        <f t="shared" si="5"/>
        <v>5.921466771165609</v>
      </c>
    </row>
    <row r="25" spans="1:6" s="18" customFormat="1" ht="19.5" customHeight="1">
      <c r="A25" s="35" t="s">
        <v>26</v>
      </c>
      <c r="B25" s="19">
        <v>6.71</v>
      </c>
      <c r="C25" s="19">
        <f t="shared" si="3"/>
        <v>2.689055424197491</v>
      </c>
      <c r="D25" s="19">
        <v>6.47</v>
      </c>
      <c r="E25" s="19">
        <f t="shared" si="4"/>
        <v>2.5887248429560272</v>
      </c>
      <c r="F25" s="20">
        <f t="shared" si="5"/>
        <v>2.6388901335767594</v>
      </c>
    </row>
    <row r="26" spans="1:6" s="18" customFormat="1" ht="19.5" customHeight="1">
      <c r="A26" s="34" t="s">
        <v>20</v>
      </c>
      <c r="B26" s="16">
        <v>5.62</v>
      </c>
      <c r="C26" s="16">
        <f t="shared" si="3"/>
        <v>2.252234200296557</v>
      </c>
      <c r="D26" s="16">
        <v>5.18</v>
      </c>
      <c r="E26" s="16">
        <f t="shared" si="4"/>
        <v>2.072580322490297</v>
      </c>
      <c r="F26" s="17">
        <f t="shared" si="5"/>
        <v>2.162407261393427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1.55</v>
      </c>
      <c r="C28" s="16">
        <f t="shared" si="3"/>
        <v>0.6211677954554562</v>
      </c>
      <c r="D28" s="16">
        <v>4</v>
      </c>
      <c r="E28" s="16">
        <f t="shared" si="4"/>
        <v>1.6004481254751328</v>
      </c>
      <c r="F28" s="17">
        <f t="shared" si="5"/>
        <v>1.1108079604652945</v>
      </c>
    </row>
    <row r="29" spans="1:6" s="18" customFormat="1" ht="19.5" customHeight="1">
      <c r="A29" s="35" t="s">
        <v>22</v>
      </c>
      <c r="B29" s="19">
        <v>20.24</v>
      </c>
      <c r="C29" s="19">
        <f t="shared" si="3"/>
        <v>8.111249148398988</v>
      </c>
      <c r="D29" s="19">
        <v>8.99</v>
      </c>
      <c r="E29" s="19">
        <f t="shared" si="4"/>
        <v>3.597007162005361</v>
      </c>
      <c r="F29" s="20">
        <f t="shared" si="5"/>
        <v>5.854128155202175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8.41</v>
      </c>
      <c r="C31" s="19">
        <f t="shared" si="3"/>
        <v>3.3703362321163786</v>
      </c>
      <c r="D31" s="19">
        <v>8.31</v>
      </c>
      <c r="E31" s="19">
        <f t="shared" si="4"/>
        <v>3.324930980674589</v>
      </c>
      <c r="F31" s="20">
        <f t="shared" si="5"/>
        <v>3.3476336063954837</v>
      </c>
    </row>
    <row r="32" spans="1:6" s="18" customFormat="1" ht="19.5" customHeight="1">
      <c r="A32" s="34" t="s">
        <v>25</v>
      </c>
      <c r="B32" s="16">
        <v>36.07</v>
      </c>
      <c r="C32" s="16">
        <f t="shared" si="3"/>
        <v>14.4551757303731</v>
      </c>
      <c r="D32" s="16">
        <v>26.11</v>
      </c>
      <c r="E32" s="16">
        <f t="shared" si="4"/>
        <v>10.44692513903893</v>
      </c>
      <c r="F32" s="17">
        <f t="shared" si="5"/>
        <v>12.451050434706016</v>
      </c>
    </row>
    <row r="33" spans="1:6" s="27" customFormat="1" ht="19.5" customHeight="1">
      <c r="A33" s="24"/>
      <c r="B33" s="25">
        <f>SUM(B18:B32)</f>
        <v>216.06000000000003</v>
      </c>
      <c r="C33" s="25">
        <f t="shared" si="3"/>
        <v>86.58678315232638</v>
      </c>
      <c r="D33" s="25">
        <f>SUM(D18:D32)</f>
        <v>225.09000000000003</v>
      </c>
      <c r="E33" s="25">
        <f t="shared" si="4"/>
        <v>90.06121714079943</v>
      </c>
      <c r="F33" s="26">
        <f t="shared" si="5"/>
        <v>88.3240001465629</v>
      </c>
    </row>
    <row r="34" spans="1:6" s="33" customFormat="1" ht="19.5" customHeight="1">
      <c r="A34" s="28" t="s">
        <v>4</v>
      </c>
      <c r="B34" s="29">
        <f>SUM(B7:B15,B18:B32)</f>
        <v>249.53000000000003</v>
      </c>
      <c r="C34" s="29">
        <f t="shared" si="3"/>
        <v>100</v>
      </c>
      <c r="D34" s="29">
        <f>SUM(D7:D15,D18:D32)</f>
        <v>249.93</v>
      </c>
      <c r="E34" s="29">
        <f t="shared" si="4"/>
        <v>100</v>
      </c>
      <c r="F34" s="9">
        <f t="shared" si="5"/>
        <v>100</v>
      </c>
    </row>
  </sheetData>
  <sheetProtection password="BD5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309</v>
      </c>
      <c r="C4" s="88"/>
      <c r="D4" s="87" t="s">
        <v>310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311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6.69</v>
      </c>
      <c r="C7" s="16">
        <f aca="true" t="shared" si="0" ref="C7:C16">B7/$B$34*100</f>
        <v>2.7130053935682716</v>
      </c>
      <c r="D7" s="16">
        <v>5.03</v>
      </c>
      <c r="E7" s="16">
        <f aca="true" t="shared" si="1" ref="E7:E16">D7/$D$34*100</f>
        <v>2.0257752718485706</v>
      </c>
      <c r="F7" s="17">
        <f>(C7+E7)/2</f>
        <v>2.369390332708421</v>
      </c>
    </row>
    <row r="8" spans="1:6" s="18" customFormat="1" ht="19.5" customHeight="1">
      <c r="A8" s="35" t="s">
        <v>6</v>
      </c>
      <c r="B8" s="19">
        <v>3.09</v>
      </c>
      <c r="C8" s="19">
        <f t="shared" si="0"/>
        <v>1.2530921772983494</v>
      </c>
      <c r="D8" s="19">
        <v>3.07</v>
      </c>
      <c r="E8" s="19">
        <f t="shared" si="1"/>
        <v>1.2364075714861056</v>
      </c>
      <c r="F8" s="20">
        <f aca="true" t="shared" si="2" ref="F8:F16">(C8+E8)/2</f>
        <v>1.2447498743922276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9.83</v>
      </c>
      <c r="C10" s="19">
        <f t="shared" si="0"/>
        <v>3.9863741433148143</v>
      </c>
      <c r="D10" s="19">
        <v>7.19</v>
      </c>
      <c r="E10" s="19">
        <f t="shared" si="1"/>
        <v>2.8956906967378173</v>
      </c>
      <c r="F10" s="20">
        <f t="shared" si="2"/>
        <v>3.441032420026316</v>
      </c>
    </row>
    <row r="11" spans="1:6" s="18" customFormat="1" ht="19.5" customHeight="1">
      <c r="A11" s="34" t="s">
        <v>9</v>
      </c>
      <c r="B11" s="16">
        <v>8.52</v>
      </c>
      <c r="C11" s="16">
        <f t="shared" si="0"/>
        <v>3.4551279451721486</v>
      </c>
      <c r="D11" s="16">
        <v>4.57</v>
      </c>
      <c r="E11" s="16">
        <f t="shared" si="1"/>
        <v>1.8405155054369717</v>
      </c>
      <c r="F11" s="17">
        <f t="shared" si="2"/>
        <v>2.64782172530456</v>
      </c>
    </row>
    <row r="12" spans="1:6" s="18" customFormat="1" ht="19.5" customHeight="1">
      <c r="A12" s="35" t="s">
        <v>13</v>
      </c>
      <c r="B12" s="19">
        <v>6.53</v>
      </c>
      <c r="C12" s="19">
        <f t="shared" si="0"/>
        <v>2.648120361734053</v>
      </c>
      <c r="D12" s="19">
        <v>4.46</v>
      </c>
      <c r="E12" s="19">
        <f t="shared" si="1"/>
        <v>1.7962142569472415</v>
      </c>
      <c r="F12" s="20">
        <f t="shared" si="2"/>
        <v>2.222167309340647</v>
      </c>
    </row>
    <row r="13" spans="1:6" s="18" customFormat="1" ht="19.5" customHeight="1">
      <c r="A13" s="34" t="s">
        <v>10</v>
      </c>
      <c r="B13" s="16">
        <v>1.35</v>
      </c>
      <c r="C13" s="16">
        <f t="shared" si="0"/>
        <v>0.5474674561012207</v>
      </c>
      <c r="D13" s="16">
        <v>0.68</v>
      </c>
      <c r="E13" s="16">
        <f t="shared" si="1"/>
        <v>0.27386226339105924</v>
      </c>
      <c r="F13" s="17">
        <f t="shared" si="2"/>
        <v>0.41066485974614</v>
      </c>
    </row>
    <row r="14" spans="1:6" s="18" customFormat="1" ht="19.5" customHeight="1">
      <c r="A14" s="35" t="s">
        <v>11</v>
      </c>
      <c r="B14" s="19">
        <v>1.8</v>
      </c>
      <c r="C14" s="19">
        <f t="shared" si="0"/>
        <v>0.729956608134961</v>
      </c>
      <c r="D14" s="19">
        <v>1.47</v>
      </c>
      <c r="E14" s="19">
        <f t="shared" si="1"/>
        <v>0.5920257752718485</v>
      </c>
      <c r="F14" s="20">
        <f t="shared" si="2"/>
        <v>0.6609911917034048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37.809999999999995</v>
      </c>
      <c r="C16" s="21">
        <f t="shared" si="0"/>
        <v>15.333144085323816</v>
      </c>
      <c r="D16" s="21">
        <f>SUM(D7:D15)</f>
        <v>26.47</v>
      </c>
      <c r="E16" s="21">
        <f t="shared" si="1"/>
        <v>10.660491341119615</v>
      </c>
      <c r="F16" s="22">
        <f t="shared" si="2"/>
        <v>12.996817713221716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56.55</v>
      </c>
      <c r="C18" s="16">
        <f aca="true" t="shared" si="3" ref="C18:C34">B18/$B$34*100</f>
        <v>22.93280343890669</v>
      </c>
      <c r="D18" s="16">
        <v>29.22</v>
      </c>
      <c r="E18" s="16">
        <f aca="true" t="shared" si="4" ref="E18:E34">D18/$D$34*100</f>
        <v>11.768022553362869</v>
      </c>
      <c r="F18" s="17">
        <f aca="true" t="shared" si="5" ref="F18:F34">(C18+E18)/2</f>
        <v>17.35041299613478</v>
      </c>
    </row>
    <row r="19" spans="1:6" s="18" customFormat="1" ht="19.5" customHeight="1">
      <c r="A19" s="35" t="s">
        <v>15</v>
      </c>
      <c r="B19" s="19">
        <v>20.73</v>
      </c>
      <c r="C19" s="19">
        <f t="shared" si="3"/>
        <v>8.406666937020967</v>
      </c>
      <c r="D19" s="19">
        <v>57.18</v>
      </c>
      <c r="E19" s="19">
        <f t="shared" si="4"/>
        <v>23.02859444220701</v>
      </c>
      <c r="F19" s="20">
        <f t="shared" si="5"/>
        <v>15.717630689613987</v>
      </c>
    </row>
    <row r="20" spans="1:6" s="18" customFormat="1" ht="19.5" customHeight="1">
      <c r="A20" s="34" t="s">
        <v>16</v>
      </c>
      <c r="B20" s="16">
        <v>34.89</v>
      </c>
      <c r="C20" s="16">
        <f t="shared" si="3"/>
        <v>14.148992254349327</v>
      </c>
      <c r="D20" s="16">
        <v>33.95</v>
      </c>
      <c r="E20" s="16">
        <f t="shared" si="4"/>
        <v>13.672976238421267</v>
      </c>
      <c r="F20" s="17">
        <f t="shared" si="5"/>
        <v>13.910984246385297</v>
      </c>
    </row>
    <row r="21" spans="1:6" s="18" customFormat="1" ht="19.5" customHeight="1">
      <c r="A21" s="35" t="s">
        <v>17</v>
      </c>
      <c r="B21" s="19">
        <v>18.01</v>
      </c>
      <c r="C21" s="19">
        <f t="shared" si="3"/>
        <v>7.303621395839249</v>
      </c>
      <c r="D21" s="19">
        <v>11.57</v>
      </c>
      <c r="E21" s="19">
        <f t="shared" si="4"/>
        <v>4.659685863874346</v>
      </c>
      <c r="F21" s="20">
        <f t="shared" si="5"/>
        <v>5.9816536298567975</v>
      </c>
    </row>
    <row r="22" spans="1:6" s="18" customFormat="1" ht="19.5" customHeight="1">
      <c r="A22" s="34" t="s">
        <v>18</v>
      </c>
      <c r="B22" s="16">
        <v>0.45</v>
      </c>
      <c r="C22" s="16">
        <f t="shared" si="3"/>
        <v>0.18248915203374025</v>
      </c>
      <c r="D22" s="16">
        <v>0.95</v>
      </c>
      <c r="E22" s="16">
        <f t="shared" si="4"/>
        <v>0.38260169150221507</v>
      </c>
      <c r="F22" s="17">
        <f t="shared" si="5"/>
        <v>0.28254542176797764</v>
      </c>
    </row>
    <row r="23" spans="1:6" s="18" customFormat="1" ht="19.5" customHeight="1">
      <c r="A23" s="35" t="s">
        <v>43</v>
      </c>
      <c r="B23" s="19">
        <v>0.17</v>
      </c>
      <c r="C23" s="19">
        <f t="shared" si="3"/>
        <v>0.06894034632385743</v>
      </c>
      <c r="D23" s="19">
        <v>0</v>
      </c>
      <c r="E23" s="19">
        <f t="shared" si="4"/>
        <v>0</v>
      </c>
      <c r="F23" s="20">
        <f t="shared" si="5"/>
        <v>0.03447017316192871</v>
      </c>
    </row>
    <row r="24" spans="1:6" s="18" customFormat="1" ht="19.5" customHeight="1">
      <c r="A24" s="34" t="s">
        <v>19</v>
      </c>
      <c r="B24" s="16">
        <v>19.76</v>
      </c>
      <c r="C24" s="16">
        <f t="shared" si="3"/>
        <v>8.013301431526017</v>
      </c>
      <c r="D24" s="16">
        <v>6.29</v>
      </c>
      <c r="E24" s="16">
        <f t="shared" si="4"/>
        <v>2.5332259363672978</v>
      </c>
      <c r="F24" s="17">
        <f t="shared" si="5"/>
        <v>5.273263683946658</v>
      </c>
    </row>
    <row r="25" spans="1:6" s="18" customFormat="1" ht="19.5" customHeight="1">
      <c r="A25" s="35" t="s">
        <v>26</v>
      </c>
      <c r="B25" s="19">
        <v>0.73</v>
      </c>
      <c r="C25" s="19">
        <f t="shared" si="3"/>
        <v>0.296037957743623</v>
      </c>
      <c r="D25" s="19">
        <v>3.51</v>
      </c>
      <c r="E25" s="19">
        <f t="shared" si="4"/>
        <v>1.4136125654450262</v>
      </c>
      <c r="F25" s="20">
        <f t="shared" si="5"/>
        <v>0.8548252615943246</v>
      </c>
    </row>
    <row r="26" spans="1:6" s="18" customFormat="1" ht="19.5" customHeight="1">
      <c r="A26" s="34" t="s">
        <v>20</v>
      </c>
      <c r="B26" s="16">
        <v>6.13</v>
      </c>
      <c r="C26" s="16">
        <f t="shared" si="3"/>
        <v>2.4859077821485056</v>
      </c>
      <c r="D26" s="16">
        <v>1.45</v>
      </c>
      <c r="E26" s="16">
        <f t="shared" si="4"/>
        <v>0.5839710028191704</v>
      </c>
      <c r="F26" s="17">
        <f t="shared" si="5"/>
        <v>1.534939392483838</v>
      </c>
    </row>
    <row r="27" spans="1:6" s="18" customFormat="1" ht="19.5" customHeight="1">
      <c r="A27" s="35" t="s">
        <v>3</v>
      </c>
      <c r="B27" s="19">
        <v>2.05</v>
      </c>
      <c r="C27" s="19">
        <f t="shared" si="3"/>
        <v>0.8313394703759277</v>
      </c>
      <c r="D27" s="19">
        <v>1.92</v>
      </c>
      <c r="E27" s="19">
        <f t="shared" si="4"/>
        <v>0.7732581554571084</v>
      </c>
      <c r="F27" s="20">
        <f t="shared" si="5"/>
        <v>0.8022988129165181</v>
      </c>
    </row>
    <row r="28" spans="1:6" s="18" customFormat="1" ht="19.5" customHeight="1">
      <c r="A28" s="34" t="s">
        <v>21</v>
      </c>
      <c r="B28" s="16">
        <v>0.41</v>
      </c>
      <c r="C28" s="16">
        <f t="shared" si="3"/>
        <v>0.16626789407518555</v>
      </c>
      <c r="D28" s="16">
        <v>25.86</v>
      </c>
      <c r="E28" s="16">
        <f t="shared" si="4"/>
        <v>10.414820781312928</v>
      </c>
      <c r="F28" s="17">
        <f t="shared" si="5"/>
        <v>5.290544337694056</v>
      </c>
    </row>
    <row r="29" spans="1:6" s="18" customFormat="1" ht="19.5" customHeight="1">
      <c r="A29" s="35" t="s">
        <v>22</v>
      </c>
      <c r="B29" s="19">
        <v>1.8</v>
      </c>
      <c r="C29" s="19">
        <f t="shared" si="3"/>
        <v>0.729956608134961</v>
      </c>
      <c r="D29" s="19">
        <v>0.77</v>
      </c>
      <c r="E29" s="19">
        <f t="shared" si="4"/>
        <v>0.3101087394281112</v>
      </c>
      <c r="F29" s="20">
        <f t="shared" si="5"/>
        <v>0.5200326737815361</v>
      </c>
    </row>
    <row r="30" spans="1:6" s="18" customFormat="1" ht="19.5" customHeight="1">
      <c r="A30" s="34" t="s">
        <v>23</v>
      </c>
      <c r="B30" s="16">
        <v>0.21</v>
      </c>
      <c r="C30" s="16">
        <f t="shared" si="3"/>
        <v>0.0851616042824121</v>
      </c>
      <c r="D30" s="16">
        <v>0.11</v>
      </c>
      <c r="E30" s="16">
        <f t="shared" si="4"/>
        <v>0.04430124848973017</v>
      </c>
      <c r="F30" s="17">
        <f t="shared" si="5"/>
        <v>0.06473142638607113</v>
      </c>
    </row>
    <row r="31" spans="1:6" s="18" customFormat="1" ht="19.5" customHeight="1">
      <c r="A31" s="35" t="s">
        <v>24</v>
      </c>
      <c r="B31" s="19">
        <v>10.28</v>
      </c>
      <c r="C31" s="19">
        <f t="shared" si="3"/>
        <v>4.1688632953485545</v>
      </c>
      <c r="D31" s="19">
        <v>7.84</v>
      </c>
      <c r="E31" s="19">
        <f t="shared" si="4"/>
        <v>3.157470801449859</v>
      </c>
      <c r="F31" s="20">
        <f t="shared" si="5"/>
        <v>3.663167048399207</v>
      </c>
    </row>
    <row r="32" spans="1:6" s="18" customFormat="1" ht="19.5" customHeight="1">
      <c r="A32" s="34" t="s">
        <v>25</v>
      </c>
      <c r="B32" s="16">
        <v>36.61</v>
      </c>
      <c r="C32" s="16">
        <f t="shared" si="3"/>
        <v>14.846506346567178</v>
      </c>
      <c r="D32" s="16">
        <v>41.21</v>
      </c>
      <c r="E32" s="16">
        <f t="shared" si="4"/>
        <v>16.596858638743456</v>
      </c>
      <c r="F32" s="17">
        <f t="shared" si="5"/>
        <v>15.721682492655317</v>
      </c>
    </row>
    <row r="33" spans="1:6" s="27" customFormat="1" ht="19.5" customHeight="1">
      <c r="A33" s="24"/>
      <c r="B33" s="25">
        <f>SUM(B18:B32)</f>
        <v>208.77999999999997</v>
      </c>
      <c r="C33" s="25">
        <f t="shared" si="3"/>
        <v>84.66685591467618</v>
      </c>
      <c r="D33" s="25">
        <f>SUM(D18:D32)</f>
        <v>221.83</v>
      </c>
      <c r="E33" s="25">
        <f t="shared" si="4"/>
        <v>89.33950865888039</v>
      </c>
      <c r="F33" s="26">
        <f t="shared" si="5"/>
        <v>87.00318228677828</v>
      </c>
    </row>
    <row r="34" spans="1:6" s="33" customFormat="1" ht="19.5" customHeight="1">
      <c r="A34" s="28" t="s">
        <v>4</v>
      </c>
      <c r="B34" s="29">
        <f>SUM(B7:B15,B18:B32)</f>
        <v>246.58999999999997</v>
      </c>
      <c r="C34" s="29">
        <f t="shared" si="3"/>
        <v>100</v>
      </c>
      <c r="D34" s="29">
        <f>SUM(D7:D15,D18:D32)</f>
        <v>248.29999999999998</v>
      </c>
      <c r="E34" s="29">
        <f t="shared" si="4"/>
        <v>100</v>
      </c>
      <c r="F34" s="9">
        <f t="shared" si="5"/>
        <v>100</v>
      </c>
    </row>
  </sheetData>
  <sheetProtection password="BD5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F6" sqref="F6:F34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314</v>
      </c>
      <c r="C4" s="88"/>
      <c r="D4" s="87" t="s">
        <v>313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315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6.19</v>
      </c>
      <c r="C7" s="16">
        <f aca="true" t="shared" si="0" ref="C7:C16">B7/$B$34*100</f>
        <v>2.5464867533322364</v>
      </c>
      <c r="D7" s="16">
        <v>3.22</v>
      </c>
      <c r="E7" s="16">
        <f aca="true" t="shared" si="1" ref="E7:E16">D7/$D$34*100</f>
        <v>1.3079860264846856</v>
      </c>
      <c r="F7" s="17">
        <f>(C7+E7)/2</f>
        <v>1.927236389908461</v>
      </c>
    </row>
    <row r="8" spans="1:6" s="18" customFormat="1" ht="19.5" customHeight="1">
      <c r="A8" s="35" t="s">
        <v>6</v>
      </c>
      <c r="B8" s="19">
        <v>5.04</v>
      </c>
      <c r="C8" s="19">
        <f t="shared" si="0"/>
        <v>2.0733914760572647</v>
      </c>
      <c r="D8" s="19">
        <v>1.92</v>
      </c>
      <c r="E8" s="19">
        <f t="shared" si="1"/>
        <v>0.779917133804533</v>
      </c>
      <c r="F8" s="20">
        <f aca="true" t="shared" si="2" ref="F8:F16">(C8+E8)/2</f>
        <v>1.4266543049308988</v>
      </c>
    </row>
    <row r="9" spans="1:6" s="18" customFormat="1" ht="19.5" customHeight="1">
      <c r="A9" s="34" t="s">
        <v>1</v>
      </c>
      <c r="B9" s="16">
        <v>0.07</v>
      </c>
      <c r="C9" s="16">
        <f t="shared" si="0"/>
        <v>0.028797103834128684</v>
      </c>
      <c r="D9" s="16">
        <v>0.03</v>
      </c>
      <c r="E9" s="16">
        <f t="shared" si="1"/>
        <v>0.012186205215695828</v>
      </c>
      <c r="F9" s="17">
        <f t="shared" si="2"/>
        <v>0.020491654524912258</v>
      </c>
    </row>
    <row r="10" spans="1:6" s="18" customFormat="1" ht="19.5" customHeight="1">
      <c r="A10" s="35" t="s">
        <v>2</v>
      </c>
      <c r="B10" s="19">
        <v>12.8</v>
      </c>
      <c r="C10" s="19">
        <f t="shared" si="0"/>
        <v>5.265756129669245</v>
      </c>
      <c r="D10" s="19">
        <v>9.23</v>
      </c>
      <c r="E10" s="19">
        <f t="shared" si="1"/>
        <v>3.7492891380290834</v>
      </c>
      <c r="F10" s="20">
        <f t="shared" si="2"/>
        <v>4.507522633849164</v>
      </c>
    </row>
    <row r="11" spans="1:6" s="18" customFormat="1" ht="19.5" customHeight="1">
      <c r="A11" s="34" t="s">
        <v>9</v>
      </c>
      <c r="B11" s="16">
        <v>6.79</v>
      </c>
      <c r="C11" s="16">
        <f t="shared" si="0"/>
        <v>2.793319071910482</v>
      </c>
      <c r="D11" s="16">
        <v>6.87</v>
      </c>
      <c r="E11" s="16">
        <f t="shared" si="1"/>
        <v>2.790640994394345</v>
      </c>
      <c r="F11" s="17">
        <f t="shared" si="2"/>
        <v>2.7919800331524134</v>
      </c>
    </row>
    <row r="12" spans="1:6" s="18" customFormat="1" ht="19.5" customHeight="1">
      <c r="A12" s="35" t="s">
        <v>13</v>
      </c>
      <c r="B12" s="19">
        <v>7.43</v>
      </c>
      <c r="C12" s="19">
        <f t="shared" si="0"/>
        <v>3.0566068783939437</v>
      </c>
      <c r="D12" s="19">
        <v>4.68</v>
      </c>
      <c r="E12" s="19">
        <f t="shared" si="1"/>
        <v>1.9010480136485493</v>
      </c>
      <c r="F12" s="20">
        <f t="shared" si="2"/>
        <v>2.4788274460212465</v>
      </c>
    </row>
    <row r="13" spans="1:6" s="18" customFormat="1" ht="19.5" customHeight="1">
      <c r="A13" s="34" t="s">
        <v>10</v>
      </c>
      <c r="B13" s="16">
        <v>1.62</v>
      </c>
      <c r="C13" s="16">
        <f t="shared" si="0"/>
        <v>0.6664472601612638</v>
      </c>
      <c r="D13" s="16">
        <v>0.92</v>
      </c>
      <c r="E13" s="16">
        <f t="shared" si="1"/>
        <v>0.37371029328133876</v>
      </c>
      <c r="F13" s="17">
        <f t="shared" si="2"/>
        <v>0.5200787767213013</v>
      </c>
    </row>
    <row r="14" spans="1:6" s="18" customFormat="1" ht="19.5" customHeight="1">
      <c r="A14" s="35" t="s">
        <v>11</v>
      </c>
      <c r="B14" s="19">
        <v>3.06</v>
      </c>
      <c r="C14" s="19">
        <f t="shared" si="0"/>
        <v>1.2588448247490538</v>
      </c>
      <c r="D14" s="19">
        <v>1.14</v>
      </c>
      <c r="E14" s="19">
        <f t="shared" si="1"/>
        <v>0.46307579819644146</v>
      </c>
      <c r="F14" s="20">
        <f t="shared" si="2"/>
        <v>0.8609603114727477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43</v>
      </c>
      <c r="C16" s="21">
        <f t="shared" si="0"/>
        <v>17.689649498107617</v>
      </c>
      <c r="D16" s="21">
        <f>SUM(D7:D15)</f>
        <v>28.010000000000005</v>
      </c>
      <c r="E16" s="21">
        <f t="shared" si="1"/>
        <v>11.377853603054675</v>
      </c>
      <c r="F16" s="22">
        <f t="shared" si="2"/>
        <v>14.533751550581146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53.38</v>
      </c>
      <c r="C18" s="16">
        <f aca="true" t="shared" si="3" ref="C18:C34">B18/$B$34*100</f>
        <v>21.959848609511273</v>
      </c>
      <c r="D18" s="16">
        <v>48.12</v>
      </c>
      <c r="E18" s="16">
        <f aca="true" t="shared" si="4" ref="E18:E34">D18/$D$34*100</f>
        <v>19.54667316597611</v>
      </c>
      <c r="F18" s="17">
        <f aca="true" t="shared" si="5" ref="F18:F34">(C18+E18)/2</f>
        <v>20.753260887743693</v>
      </c>
    </row>
    <row r="19" spans="1:6" s="18" customFormat="1" ht="19.5" customHeight="1">
      <c r="A19" s="35" t="s">
        <v>15</v>
      </c>
      <c r="B19" s="19">
        <v>56.72</v>
      </c>
      <c r="C19" s="19">
        <f t="shared" si="3"/>
        <v>23.33388184959684</v>
      </c>
      <c r="D19" s="19">
        <v>60.78</v>
      </c>
      <c r="E19" s="19">
        <f t="shared" si="4"/>
        <v>24.68925176699975</v>
      </c>
      <c r="F19" s="20">
        <f t="shared" si="5"/>
        <v>24.011566808298294</v>
      </c>
    </row>
    <row r="20" spans="1:6" s="18" customFormat="1" ht="19.5" customHeight="1">
      <c r="A20" s="34" t="s">
        <v>16</v>
      </c>
      <c r="B20" s="16">
        <v>10.64</v>
      </c>
      <c r="C20" s="16">
        <f t="shared" si="3"/>
        <v>4.37715978278756</v>
      </c>
      <c r="D20" s="16">
        <v>22.49</v>
      </c>
      <c r="E20" s="16">
        <f t="shared" si="4"/>
        <v>9.135591843366639</v>
      </c>
      <c r="F20" s="17">
        <f t="shared" si="5"/>
        <v>6.756375813077099</v>
      </c>
    </row>
    <row r="21" spans="1:6" s="18" customFormat="1" ht="19.5" customHeight="1">
      <c r="A21" s="35" t="s">
        <v>17</v>
      </c>
      <c r="B21" s="19">
        <v>11.45</v>
      </c>
      <c r="C21" s="19">
        <f t="shared" si="3"/>
        <v>4.710383412868191</v>
      </c>
      <c r="D21" s="19">
        <v>12.24</v>
      </c>
      <c r="E21" s="19">
        <f t="shared" si="4"/>
        <v>4.971971728003898</v>
      </c>
      <c r="F21" s="20">
        <f t="shared" si="5"/>
        <v>4.841177570436045</v>
      </c>
    </row>
    <row r="22" spans="1:6" s="18" customFormat="1" ht="19.5" customHeight="1">
      <c r="A22" s="34" t="s">
        <v>18</v>
      </c>
      <c r="B22" s="16">
        <v>2.11</v>
      </c>
      <c r="C22" s="16">
        <f t="shared" si="3"/>
        <v>0.8680269870001645</v>
      </c>
      <c r="D22" s="16">
        <v>5.46</v>
      </c>
      <c r="E22" s="16">
        <f t="shared" si="4"/>
        <v>2.217889349256641</v>
      </c>
      <c r="F22" s="17">
        <f t="shared" si="5"/>
        <v>1.5429581681284028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1.09</v>
      </c>
      <c r="E23" s="19">
        <f t="shared" si="4"/>
        <v>0.44276545617028185</v>
      </c>
      <c r="F23" s="20">
        <f t="shared" si="5"/>
        <v>0.22138272808514092</v>
      </c>
    </row>
    <row r="24" spans="1:6" s="18" customFormat="1" ht="19.5" customHeight="1">
      <c r="A24" s="34" t="s">
        <v>19</v>
      </c>
      <c r="B24" s="16">
        <v>22.77</v>
      </c>
      <c r="C24" s="16">
        <f t="shared" si="3"/>
        <v>9.36728649004443</v>
      </c>
      <c r="D24" s="16">
        <v>9.33</v>
      </c>
      <c r="E24" s="16">
        <f t="shared" si="4"/>
        <v>3.7899098220814027</v>
      </c>
      <c r="F24" s="17">
        <f t="shared" si="5"/>
        <v>6.578598156062917</v>
      </c>
    </row>
    <row r="25" spans="1:6" s="18" customFormat="1" ht="19.5" customHeight="1">
      <c r="A25" s="35" t="s">
        <v>26</v>
      </c>
      <c r="B25" s="19">
        <v>2.74</v>
      </c>
      <c r="C25" s="19">
        <f t="shared" si="3"/>
        <v>1.1272009215073229</v>
      </c>
      <c r="D25" s="19">
        <v>3.51</v>
      </c>
      <c r="E25" s="19">
        <f t="shared" si="4"/>
        <v>1.425786010236412</v>
      </c>
      <c r="F25" s="20">
        <f t="shared" si="5"/>
        <v>1.2764934658718674</v>
      </c>
    </row>
    <row r="26" spans="1:6" s="18" customFormat="1" ht="19.5" customHeight="1">
      <c r="A26" s="34" t="s">
        <v>20</v>
      </c>
      <c r="B26" s="16">
        <v>4.56</v>
      </c>
      <c r="C26" s="16">
        <f t="shared" si="3"/>
        <v>1.875925621194668</v>
      </c>
      <c r="D26" s="16">
        <v>4.61</v>
      </c>
      <c r="E26" s="16">
        <f t="shared" si="4"/>
        <v>1.8726135348119262</v>
      </c>
      <c r="F26" s="17">
        <f t="shared" si="5"/>
        <v>1.8742695780032972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1.69</v>
      </c>
      <c r="E27" s="19">
        <f t="shared" si="4"/>
        <v>0.6864895604841983</v>
      </c>
      <c r="F27" s="20">
        <f t="shared" si="5"/>
        <v>0.34324478024209915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</v>
      </c>
      <c r="E28" s="16">
        <f t="shared" si="4"/>
        <v>0</v>
      </c>
      <c r="F28" s="17">
        <f t="shared" si="5"/>
        <v>0</v>
      </c>
    </row>
    <row r="29" spans="1:6" s="18" customFormat="1" ht="19.5" customHeight="1">
      <c r="A29" s="35" t="s">
        <v>22</v>
      </c>
      <c r="B29" s="19">
        <v>0.54</v>
      </c>
      <c r="C29" s="19">
        <f t="shared" si="3"/>
        <v>0.22214908672042125</v>
      </c>
      <c r="D29" s="19">
        <v>3.75</v>
      </c>
      <c r="E29" s="19">
        <f t="shared" si="4"/>
        <v>1.5232756519619786</v>
      </c>
      <c r="F29" s="20">
        <f t="shared" si="5"/>
        <v>0.8727123693411999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5.72</v>
      </c>
      <c r="C31" s="19">
        <f t="shared" si="3"/>
        <v>2.3531347704459438</v>
      </c>
      <c r="D31" s="19">
        <v>2.65</v>
      </c>
      <c r="E31" s="19">
        <f t="shared" si="4"/>
        <v>1.076448127386465</v>
      </c>
      <c r="F31" s="20">
        <f t="shared" si="5"/>
        <v>1.7147914489162044</v>
      </c>
    </row>
    <row r="32" spans="1:6" s="18" customFormat="1" ht="19.5" customHeight="1">
      <c r="A32" s="34" t="s">
        <v>25</v>
      </c>
      <c r="B32" s="16">
        <v>29.45</v>
      </c>
      <c r="C32" s="16">
        <f t="shared" si="3"/>
        <v>12.115352970215566</v>
      </c>
      <c r="D32" s="16">
        <v>42.45</v>
      </c>
      <c r="E32" s="16">
        <f t="shared" si="4"/>
        <v>17.2434803802096</v>
      </c>
      <c r="F32" s="17">
        <f t="shared" si="5"/>
        <v>14.679416675212583</v>
      </c>
    </row>
    <row r="33" spans="1:6" s="27" customFormat="1" ht="19.5" customHeight="1">
      <c r="A33" s="24"/>
      <c r="B33" s="25">
        <f>SUM(B18:B32)</f>
        <v>200.08</v>
      </c>
      <c r="C33" s="25">
        <f t="shared" si="3"/>
        <v>82.31035050189239</v>
      </c>
      <c r="D33" s="25">
        <f>SUM(D18:D32)</f>
        <v>218.17000000000007</v>
      </c>
      <c r="E33" s="25">
        <f t="shared" si="4"/>
        <v>88.62214639694534</v>
      </c>
      <c r="F33" s="26">
        <f t="shared" si="5"/>
        <v>85.46624844941886</v>
      </c>
    </row>
    <row r="34" spans="1:6" s="33" customFormat="1" ht="19.5" customHeight="1">
      <c r="A34" s="28" t="s">
        <v>4</v>
      </c>
      <c r="B34" s="29">
        <f>SUM(B7:B15,B18:B32)</f>
        <v>243.08</v>
      </c>
      <c r="C34" s="29">
        <f t="shared" si="3"/>
        <v>100</v>
      </c>
      <c r="D34" s="29">
        <f>SUM(D7:D15,D18:D32)</f>
        <v>246.18000000000006</v>
      </c>
      <c r="E34" s="29">
        <f t="shared" si="4"/>
        <v>100</v>
      </c>
      <c r="F34" s="9">
        <f t="shared" si="5"/>
        <v>100</v>
      </c>
    </row>
  </sheetData>
  <sheetProtection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6">
      <selection activeCell="L27" sqref="L27"/>
    </sheetView>
  </sheetViews>
  <sheetFormatPr defaultColWidth="11.421875" defaultRowHeight="12.75"/>
  <cols>
    <col min="1" max="1" width="25.140625" style="2" customWidth="1"/>
    <col min="2" max="9" width="7.7109375" style="2" customWidth="1"/>
    <col min="10" max="10" width="15.8515625" style="2" customWidth="1"/>
    <col min="11" max="16384" width="11.421875" style="2" customWidth="1"/>
  </cols>
  <sheetData>
    <row r="1" ht="19.5" customHeight="1">
      <c r="A1" s="1" t="s">
        <v>35</v>
      </c>
    </row>
    <row r="2" ht="19.5" customHeight="1"/>
    <row r="3" spans="1:10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88"/>
      <c r="I3" s="88"/>
      <c r="J3" s="13" t="s">
        <v>44</v>
      </c>
    </row>
    <row r="4" spans="1:10" s="11" customFormat="1" ht="19.5" customHeight="1">
      <c r="A4" s="12" t="s">
        <v>31</v>
      </c>
      <c r="B4" s="87" t="s">
        <v>317</v>
      </c>
      <c r="C4" s="88"/>
      <c r="D4" s="87" t="s">
        <v>318</v>
      </c>
      <c r="E4" s="88"/>
      <c r="F4" s="87" t="s">
        <v>319</v>
      </c>
      <c r="G4" s="88"/>
      <c r="H4" s="87" t="s">
        <v>320</v>
      </c>
      <c r="I4" s="88"/>
      <c r="J4" s="31" t="s">
        <v>29</v>
      </c>
    </row>
    <row r="5" spans="1:10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15" t="s">
        <v>29</v>
      </c>
      <c r="H5" s="15" t="s">
        <v>30</v>
      </c>
      <c r="I5" s="30" t="s">
        <v>29</v>
      </c>
      <c r="J5" s="32" t="s">
        <v>321</v>
      </c>
    </row>
    <row r="6" spans="1:10" ht="19.5" customHeight="1">
      <c r="A6" s="4" t="s">
        <v>28</v>
      </c>
      <c r="B6" s="5"/>
      <c r="C6" s="5"/>
      <c r="D6" s="5"/>
      <c r="E6" s="5"/>
      <c r="F6" s="5"/>
      <c r="G6" s="5"/>
      <c r="H6" s="5"/>
      <c r="I6" s="5"/>
      <c r="J6" s="3"/>
    </row>
    <row r="7" spans="1:10" s="18" customFormat="1" ht="19.5" customHeight="1">
      <c r="A7" s="34" t="s">
        <v>0</v>
      </c>
      <c r="B7" s="16">
        <v>2.29</v>
      </c>
      <c r="C7" s="16">
        <f aca="true" t="shared" si="0" ref="C7:C16">B7/$B$34*100</f>
        <v>0.9158168366326734</v>
      </c>
      <c r="D7" s="16">
        <v>5.27</v>
      </c>
      <c r="E7" s="16">
        <f aca="true" t="shared" si="1" ref="E7:E16">D7/$D$34*100</f>
        <v>2.0841572411611162</v>
      </c>
      <c r="F7" s="16">
        <v>3.57</v>
      </c>
      <c r="G7" s="16">
        <f aca="true" t="shared" si="2" ref="G7:G16">F7/$D$34*100</f>
        <v>1.4118484536897884</v>
      </c>
      <c r="H7" s="16">
        <v>3.55</v>
      </c>
      <c r="I7" s="16">
        <f aca="true" t="shared" si="3" ref="I7:I16">H7/$H$34*100</f>
        <v>1.4139483012705618</v>
      </c>
      <c r="J7" s="17">
        <f aca="true" t="shared" si="4" ref="J7:J16">(C7+E7+I7)/3</f>
        <v>1.471307459688117</v>
      </c>
    </row>
    <row r="8" spans="1:10" s="18" customFormat="1" ht="19.5" customHeight="1">
      <c r="A8" s="35" t="s">
        <v>6</v>
      </c>
      <c r="B8" s="19">
        <v>3.03</v>
      </c>
      <c r="C8" s="19">
        <f t="shared" si="0"/>
        <v>1.2117576484703059</v>
      </c>
      <c r="D8" s="19">
        <v>3.79</v>
      </c>
      <c r="E8" s="19">
        <f t="shared" si="1"/>
        <v>1.4988531203037252</v>
      </c>
      <c r="F8" s="19">
        <v>2.15</v>
      </c>
      <c r="G8" s="19">
        <f t="shared" si="2"/>
        <v>0.8502728782725616</v>
      </c>
      <c r="H8" s="19">
        <v>0.73</v>
      </c>
      <c r="I8" s="19">
        <f t="shared" si="3"/>
        <v>0.29075556617676346</v>
      </c>
      <c r="J8" s="20">
        <f t="shared" si="4"/>
        <v>1.0004554449835983</v>
      </c>
    </row>
    <row r="9" spans="1:10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6">
        <v>0</v>
      </c>
      <c r="I9" s="16">
        <f t="shared" si="3"/>
        <v>0</v>
      </c>
      <c r="J9" s="17">
        <f t="shared" si="4"/>
        <v>0</v>
      </c>
    </row>
    <row r="10" spans="1:10" s="18" customFormat="1" ht="19.5" customHeight="1">
      <c r="A10" s="35" t="s">
        <v>2</v>
      </c>
      <c r="B10" s="19">
        <v>10.56</v>
      </c>
      <c r="C10" s="19">
        <f t="shared" si="0"/>
        <v>4.223155368926214</v>
      </c>
      <c r="D10" s="19">
        <v>8.4</v>
      </c>
      <c r="E10" s="19">
        <f t="shared" si="1"/>
        <v>3.3219963616230324</v>
      </c>
      <c r="F10" s="19">
        <v>11.03</v>
      </c>
      <c r="G10" s="19">
        <f t="shared" si="2"/>
        <v>4.36209760341691</v>
      </c>
      <c r="H10" s="19">
        <v>6.2</v>
      </c>
      <c r="I10" s="19">
        <f t="shared" si="3"/>
        <v>2.4694308360218264</v>
      </c>
      <c r="J10" s="20">
        <f t="shared" si="4"/>
        <v>3.3381941888570243</v>
      </c>
    </row>
    <row r="11" spans="1:10" s="18" customFormat="1" ht="19.5" customHeight="1">
      <c r="A11" s="34" t="s">
        <v>9</v>
      </c>
      <c r="B11" s="16">
        <v>4.91</v>
      </c>
      <c r="C11" s="16">
        <f t="shared" si="0"/>
        <v>1.9636072785442908</v>
      </c>
      <c r="D11" s="16">
        <v>4.07</v>
      </c>
      <c r="E11" s="16">
        <f t="shared" si="1"/>
        <v>1.6095863323578263</v>
      </c>
      <c r="F11" s="16">
        <v>7.14</v>
      </c>
      <c r="G11" s="16">
        <f t="shared" si="2"/>
        <v>2.823696907379577</v>
      </c>
      <c r="H11" s="16">
        <v>2.71</v>
      </c>
      <c r="I11" s="16">
        <f t="shared" si="3"/>
        <v>1.0793802525192178</v>
      </c>
      <c r="J11" s="17">
        <f t="shared" si="4"/>
        <v>1.5508579544737782</v>
      </c>
    </row>
    <row r="12" spans="1:10" s="18" customFormat="1" ht="19.5" customHeight="1">
      <c r="A12" s="35" t="s">
        <v>13</v>
      </c>
      <c r="B12" s="19">
        <v>2.09</v>
      </c>
      <c r="C12" s="19">
        <f t="shared" si="0"/>
        <v>0.8358328334333133</v>
      </c>
      <c r="D12" s="19">
        <v>3.12</v>
      </c>
      <c r="E12" s="19">
        <f t="shared" si="1"/>
        <v>1.2338843628885547</v>
      </c>
      <c r="F12" s="19">
        <v>2.06</v>
      </c>
      <c r="G12" s="19">
        <f t="shared" si="2"/>
        <v>0.8146800601123151</v>
      </c>
      <c r="H12" s="19">
        <v>0.58</v>
      </c>
      <c r="I12" s="19">
        <f t="shared" si="3"/>
        <v>0.23101127175688055</v>
      </c>
      <c r="J12" s="20">
        <f t="shared" si="4"/>
        <v>0.7669094893595828</v>
      </c>
    </row>
    <row r="13" spans="1:10" s="18" customFormat="1" ht="19.5" customHeight="1">
      <c r="A13" s="34" t="s">
        <v>10</v>
      </c>
      <c r="B13" s="16">
        <v>0.79</v>
      </c>
      <c r="C13" s="16">
        <f t="shared" si="0"/>
        <v>0.3159368126374725</v>
      </c>
      <c r="D13" s="16">
        <v>0.53</v>
      </c>
      <c r="E13" s="16">
        <f t="shared" si="1"/>
        <v>0.20960215138811988</v>
      </c>
      <c r="F13" s="16">
        <v>1.03</v>
      </c>
      <c r="G13" s="16">
        <f t="shared" si="2"/>
        <v>0.40734003005615754</v>
      </c>
      <c r="H13" s="16">
        <v>0.24</v>
      </c>
      <c r="I13" s="16">
        <f t="shared" si="3"/>
        <v>0.09559087107181263</v>
      </c>
      <c r="J13" s="17">
        <f t="shared" si="4"/>
        <v>0.20704327836580164</v>
      </c>
    </row>
    <row r="14" spans="1:10" s="18" customFormat="1" ht="19.5" customHeight="1">
      <c r="A14" s="35" t="s">
        <v>11</v>
      </c>
      <c r="B14" s="19">
        <v>2.97</v>
      </c>
      <c r="C14" s="19">
        <f t="shared" si="0"/>
        <v>1.187762447510498</v>
      </c>
      <c r="D14" s="19">
        <v>1.1</v>
      </c>
      <c r="E14" s="19">
        <f t="shared" si="1"/>
        <v>0.43502333306968277</v>
      </c>
      <c r="F14" s="19">
        <v>0.87</v>
      </c>
      <c r="G14" s="19">
        <f t="shared" si="2"/>
        <v>0.34406390888238547</v>
      </c>
      <c r="H14" s="19">
        <v>0.62</v>
      </c>
      <c r="I14" s="19">
        <f t="shared" si="3"/>
        <v>0.24694308360218267</v>
      </c>
      <c r="J14" s="20">
        <f t="shared" si="4"/>
        <v>0.6232429547274545</v>
      </c>
    </row>
    <row r="15" spans="1:10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6">
        <v>0</v>
      </c>
      <c r="I15" s="16">
        <f t="shared" si="3"/>
        <v>0</v>
      </c>
      <c r="J15" s="17">
        <f t="shared" si="4"/>
        <v>0</v>
      </c>
    </row>
    <row r="16" spans="1:10" s="18" customFormat="1" ht="19.5" customHeight="1">
      <c r="A16" s="23"/>
      <c r="B16" s="21">
        <f>SUM(B7:B15)</f>
        <v>26.639999999999997</v>
      </c>
      <c r="C16" s="21">
        <f t="shared" si="0"/>
        <v>10.653869226154768</v>
      </c>
      <c r="D16" s="21">
        <f>SUM(D7:D15)</f>
        <v>26.280000000000005</v>
      </c>
      <c r="E16" s="21">
        <f t="shared" si="1"/>
        <v>10.393102902792059</v>
      </c>
      <c r="F16" s="21">
        <f>SUM(F7:F15)</f>
        <v>27.85</v>
      </c>
      <c r="G16" s="21">
        <f t="shared" si="2"/>
        <v>11.013999841809696</v>
      </c>
      <c r="H16" s="21">
        <f>SUM(H7:H15)</f>
        <v>14.63</v>
      </c>
      <c r="I16" s="21">
        <f t="shared" si="3"/>
        <v>5.827060182419246</v>
      </c>
      <c r="J16" s="22">
        <f t="shared" si="4"/>
        <v>8.958010770455358</v>
      </c>
    </row>
    <row r="17" spans="1:10" ht="19.5" customHeight="1">
      <c r="A17" s="4" t="s">
        <v>27</v>
      </c>
      <c r="B17" s="6"/>
      <c r="C17" s="6"/>
      <c r="D17" s="6"/>
      <c r="E17" s="6"/>
      <c r="F17" s="6"/>
      <c r="G17" s="6"/>
      <c r="H17" s="6"/>
      <c r="I17" s="6"/>
      <c r="J17" s="7"/>
    </row>
    <row r="18" spans="1:10" s="18" customFormat="1" ht="19.5" customHeight="1">
      <c r="A18" s="34" t="s">
        <v>14</v>
      </c>
      <c r="B18" s="16">
        <v>75.7</v>
      </c>
      <c r="C18" s="16">
        <f aca="true" t="shared" si="5" ref="C18:C34">B18/$B$34*100</f>
        <v>30.27394521095781</v>
      </c>
      <c r="D18" s="16">
        <v>61.28</v>
      </c>
      <c r="E18" s="16">
        <f aca="true" t="shared" si="6" ref="E18:E34">D18/$D$34*100</f>
        <v>24.23475440955469</v>
      </c>
      <c r="F18" s="16">
        <v>97.23</v>
      </c>
      <c r="G18" s="16">
        <f aca="true" t="shared" si="7" ref="G18:G33">F18/$D$34*100</f>
        <v>38.452107885786596</v>
      </c>
      <c r="H18" s="16">
        <v>72.36</v>
      </c>
      <c r="I18" s="16">
        <f aca="true" t="shared" si="8" ref="I18:I28">H18/$H$34*100</f>
        <v>28.820647628151512</v>
      </c>
      <c r="J18" s="17">
        <f aca="true" t="shared" si="9" ref="J18:J34">(C18+E18+I18)/3</f>
        <v>27.776449082888007</v>
      </c>
    </row>
    <row r="19" spans="1:10" s="18" customFormat="1" ht="19.5" customHeight="1">
      <c r="A19" s="35" t="s">
        <v>15</v>
      </c>
      <c r="B19" s="19">
        <v>76.82</v>
      </c>
      <c r="C19" s="19">
        <f t="shared" si="5"/>
        <v>30.721855628874223</v>
      </c>
      <c r="D19" s="19">
        <v>33.24</v>
      </c>
      <c r="E19" s="19">
        <f t="shared" si="6"/>
        <v>13.145614173851142</v>
      </c>
      <c r="F19" s="19">
        <v>5.27</v>
      </c>
      <c r="G19" s="19">
        <f t="shared" si="7"/>
        <v>2.0841572411611162</v>
      </c>
      <c r="H19" s="19">
        <v>48.77</v>
      </c>
      <c r="I19" s="19">
        <f t="shared" si="8"/>
        <v>19.424861592384595</v>
      </c>
      <c r="J19" s="20">
        <f t="shared" si="9"/>
        <v>21.097443798369987</v>
      </c>
    </row>
    <row r="20" spans="1:10" s="18" customFormat="1" ht="19.5" customHeight="1">
      <c r="A20" s="34" t="s">
        <v>16</v>
      </c>
      <c r="B20" s="16">
        <v>6.75</v>
      </c>
      <c r="C20" s="16">
        <f t="shared" si="5"/>
        <v>2.699460107978404</v>
      </c>
      <c r="D20" s="16">
        <v>39.36</v>
      </c>
      <c r="E20" s="16">
        <f t="shared" si="6"/>
        <v>15.565925808747922</v>
      </c>
      <c r="F20" s="16">
        <v>18.49</v>
      </c>
      <c r="G20" s="16">
        <f t="shared" si="7"/>
        <v>7.3123467531440305</v>
      </c>
      <c r="H20" s="16">
        <v>0.65</v>
      </c>
      <c r="I20" s="16">
        <f t="shared" si="8"/>
        <v>0.2588919424861592</v>
      </c>
      <c r="J20" s="17">
        <f t="shared" si="9"/>
        <v>6.174759286404162</v>
      </c>
    </row>
    <row r="21" spans="1:10" s="18" customFormat="1" ht="19.5" customHeight="1">
      <c r="A21" s="35" t="s">
        <v>17</v>
      </c>
      <c r="B21" s="19">
        <v>8.73</v>
      </c>
      <c r="C21" s="19">
        <f t="shared" si="5"/>
        <v>3.4913017396520694</v>
      </c>
      <c r="D21" s="19">
        <v>26.42</v>
      </c>
      <c r="E21" s="19">
        <f t="shared" si="6"/>
        <v>10.448469508819109</v>
      </c>
      <c r="F21" s="19">
        <v>25.33</v>
      </c>
      <c r="G21" s="19">
        <f t="shared" si="7"/>
        <v>10.017400933322786</v>
      </c>
      <c r="H21" s="19">
        <v>31.18</v>
      </c>
      <c r="I21" s="19">
        <f t="shared" si="8"/>
        <v>12.418847333412993</v>
      </c>
      <c r="J21" s="20">
        <f t="shared" si="9"/>
        <v>8.786206193961391</v>
      </c>
    </row>
    <row r="22" spans="1:10" s="18" customFormat="1" ht="19.5" customHeight="1">
      <c r="A22" s="34" t="s">
        <v>18</v>
      </c>
      <c r="B22" s="16">
        <v>0.56</v>
      </c>
      <c r="C22" s="16">
        <f t="shared" si="5"/>
        <v>0.22395520895820836</v>
      </c>
      <c r="D22" s="16">
        <v>2.38</v>
      </c>
      <c r="E22" s="16">
        <f t="shared" si="6"/>
        <v>0.9412323024598591</v>
      </c>
      <c r="F22" s="16">
        <v>1.04</v>
      </c>
      <c r="G22" s="16">
        <f t="shared" si="7"/>
        <v>0.41129478762951827</v>
      </c>
      <c r="H22" s="16">
        <v>2.89</v>
      </c>
      <c r="I22" s="16">
        <f t="shared" si="8"/>
        <v>1.1510734058230772</v>
      </c>
      <c r="J22" s="17">
        <f t="shared" si="9"/>
        <v>0.7720869724137148</v>
      </c>
    </row>
    <row r="23" spans="1:10" s="18" customFormat="1" ht="19.5" customHeight="1">
      <c r="A23" s="35" t="s">
        <v>43</v>
      </c>
      <c r="B23" s="19">
        <v>0.72</v>
      </c>
      <c r="C23" s="19">
        <f t="shared" si="5"/>
        <v>0.28794241151769645</v>
      </c>
      <c r="D23" s="19">
        <v>0.62</v>
      </c>
      <c r="E23" s="19">
        <f t="shared" si="6"/>
        <v>0.24519496954836664</v>
      </c>
      <c r="F23" s="19">
        <v>0</v>
      </c>
      <c r="G23" s="19">
        <f t="shared" si="7"/>
        <v>0</v>
      </c>
      <c r="H23" s="19">
        <v>0</v>
      </c>
      <c r="I23" s="19">
        <f t="shared" si="8"/>
        <v>0</v>
      </c>
      <c r="J23" s="20">
        <f t="shared" si="9"/>
        <v>0.17771246035535437</v>
      </c>
    </row>
    <row r="24" spans="1:10" s="18" customFormat="1" ht="19.5" customHeight="1">
      <c r="A24" s="34" t="s">
        <v>19</v>
      </c>
      <c r="B24" s="16">
        <v>8.17</v>
      </c>
      <c r="C24" s="16">
        <f t="shared" si="5"/>
        <v>3.267346530693861</v>
      </c>
      <c r="D24" s="16">
        <v>6.8</v>
      </c>
      <c r="E24" s="16">
        <f t="shared" si="6"/>
        <v>2.6892351498853113</v>
      </c>
      <c r="F24" s="16">
        <v>1.18</v>
      </c>
      <c r="G24" s="16">
        <f t="shared" si="7"/>
        <v>0.4666613936565688</v>
      </c>
      <c r="H24" s="16">
        <v>5.78</v>
      </c>
      <c r="I24" s="16">
        <f t="shared" si="8"/>
        <v>2.3021468116461543</v>
      </c>
      <c r="J24" s="17">
        <f t="shared" si="9"/>
        <v>2.7529094974084423</v>
      </c>
    </row>
    <row r="25" spans="1:10" s="18" customFormat="1" ht="19.5" customHeight="1">
      <c r="A25" s="35" t="s">
        <v>26</v>
      </c>
      <c r="B25" s="19">
        <v>8.27</v>
      </c>
      <c r="C25" s="19">
        <f t="shared" si="5"/>
        <v>3.3073385322935414</v>
      </c>
      <c r="D25" s="19">
        <v>5.19</v>
      </c>
      <c r="E25" s="19">
        <f t="shared" si="6"/>
        <v>2.0525191805742304</v>
      </c>
      <c r="F25" s="19">
        <v>10.15</v>
      </c>
      <c r="G25" s="19">
        <f t="shared" si="7"/>
        <v>4.014078936961163</v>
      </c>
      <c r="H25" s="19">
        <v>54.35</v>
      </c>
      <c r="I25" s="19">
        <f t="shared" si="8"/>
        <v>21.64734934480424</v>
      </c>
      <c r="J25" s="20">
        <f t="shared" si="9"/>
        <v>9.002402352557338</v>
      </c>
    </row>
    <row r="26" spans="1:10" s="18" customFormat="1" ht="19.5" customHeight="1">
      <c r="A26" s="34" t="s">
        <v>20</v>
      </c>
      <c r="B26" s="16">
        <v>3.58</v>
      </c>
      <c r="C26" s="16">
        <f t="shared" si="5"/>
        <v>1.4317136572685463</v>
      </c>
      <c r="D26" s="16">
        <v>8.67</v>
      </c>
      <c r="E26" s="16">
        <f t="shared" si="6"/>
        <v>3.4287748161037723</v>
      </c>
      <c r="F26" s="16">
        <v>13.44</v>
      </c>
      <c r="G26" s="16">
        <f t="shared" si="7"/>
        <v>5.315194178596851</v>
      </c>
      <c r="H26" s="16">
        <v>1.31</v>
      </c>
      <c r="I26" s="16">
        <f t="shared" si="8"/>
        <v>0.5217668379336441</v>
      </c>
      <c r="J26" s="17">
        <f t="shared" si="9"/>
        <v>1.794085103768654</v>
      </c>
    </row>
    <row r="27" spans="1:10" s="18" customFormat="1" ht="19.5" customHeight="1">
      <c r="A27" s="35" t="s">
        <v>3</v>
      </c>
      <c r="B27" s="19">
        <v>0</v>
      </c>
      <c r="C27" s="19">
        <f t="shared" si="5"/>
        <v>0</v>
      </c>
      <c r="D27" s="19">
        <v>0</v>
      </c>
      <c r="E27" s="19">
        <f t="shared" si="6"/>
        <v>0</v>
      </c>
      <c r="F27" s="19">
        <v>0</v>
      </c>
      <c r="G27" s="19">
        <f t="shared" si="7"/>
        <v>0</v>
      </c>
      <c r="H27" s="19">
        <v>0</v>
      </c>
      <c r="I27" s="19">
        <f t="shared" si="8"/>
        <v>0</v>
      </c>
      <c r="J27" s="20">
        <f t="shared" si="9"/>
        <v>0</v>
      </c>
    </row>
    <row r="28" spans="1:10" s="18" customFormat="1" ht="19.5" customHeight="1">
      <c r="A28" s="34" t="s">
        <v>21</v>
      </c>
      <c r="B28" s="16">
        <v>6.55</v>
      </c>
      <c r="C28" s="16">
        <f t="shared" si="5"/>
        <v>2.619476104779044</v>
      </c>
      <c r="D28" s="16">
        <v>0</v>
      </c>
      <c r="E28" s="16">
        <f t="shared" si="6"/>
        <v>0</v>
      </c>
      <c r="F28" s="16">
        <v>0</v>
      </c>
      <c r="G28" s="16">
        <f t="shared" si="7"/>
        <v>0</v>
      </c>
      <c r="H28" s="16">
        <v>3.88</v>
      </c>
      <c r="I28" s="16">
        <f t="shared" si="8"/>
        <v>1.5453857489943044</v>
      </c>
      <c r="J28" s="17">
        <f t="shared" si="9"/>
        <v>1.388287284591116</v>
      </c>
    </row>
    <row r="29" spans="1:10" s="18" customFormat="1" ht="19.5" customHeight="1">
      <c r="A29" s="35" t="s">
        <v>22</v>
      </c>
      <c r="B29" s="19">
        <v>0</v>
      </c>
      <c r="C29" s="19">
        <f t="shared" si="5"/>
        <v>0</v>
      </c>
      <c r="D29" s="19">
        <v>0.25</v>
      </c>
      <c r="E29" s="19">
        <f t="shared" si="6"/>
        <v>0.09886893933401882</v>
      </c>
      <c r="F29" s="19">
        <v>2.07</v>
      </c>
      <c r="G29" s="19">
        <f t="shared" si="7"/>
        <v>0.8186348176856756</v>
      </c>
      <c r="H29" s="19">
        <v>0.72</v>
      </c>
      <c r="I29" s="19">
        <v>0.38</v>
      </c>
      <c r="J29" s="20">
        <f t="shared" si="9"/>
        <v>0.15962297977800627</v>
      </c>
    </row>
    <row r="30" spans="1:10" s="18" customFormat="1" ht="19.5" customHeight="1">
      <c r="A30" s="34" t="s">
        <v>23</v>
      </c>
      <c r="B30" s="16">
        <v>0</v>
      </c>
      <c r="C30" s="16">
        <f t="shared" si="5"/>
        <v>0</v>
      </c>
      <c r="D30" s="16">
        <v>0</v>
      </c>
      <c r="E30" s="16">
        <f t="shared" si="6"/>
        <v>0</v>
      </c>
      <c r="F30" s="16">
        <v>0</v>
      </c>
      <c r="G30" s="16">
        <f t="shared" si="7"/>
        <v>0</v>
      </c>
      <c r="H30" s="16">
        <v>0.09</v>
      </c>
      <c r="I30" s="16">
        <f>H30/$H$34*100</f>
        <v>0.03584657665192974</v>
      </c>
      <c r="J30" s="17">
        <f t="shared" si="9"/>
        <v>0.01194885888397658</v>
      </c>
    </row>
    <row r="31" spans="1:10" s="18" customFormat="1" ht="19.5" customHeight="1">
      <c r="A31" s="35" t="s">
        <v>24</v>
      </c>
      <c r="B31" s="19">
        <v>1.25</v>
      </c>
      <c r="C31" s="19">
        <f t="shared" si="5"/>
        <v>0.49990001999600076</v>
      </c>
      <c r="D31" s="19">
        <v>0.43</v>
      </c>
      <c r="E31" s="19">
        <f t="shared" si="6"/>
        <v>0.17005457565451235</v>
      </c>
      <c r="F31" s="19">
        <v>1.26</v>
      </c>
      <c r="G31" s="19">
        <f t="shared" si="7"/>
        <v>0.4982994542434548</v>
      </c>
      <c r="H31" s="19">
        <v>2.24</v>
      </c>
      <c r="I31" s="19">
        <f>H31/$H$34*100</f>
        <v>0.8921814633369181</v>
      </c>
      <c r="J31" s="20">
        <f t="shared" si="9"/>
        <v>0.520712019662477</v>
      </c>
    </row>
    <row r="32" spans="1:10" s="18" customFormat="1" ht="19.5" customHeight="1">
      <c r="A32" s="34" t="s">
        <v>25</v>
      </c>
      <c r="B32" s="16">
        <v>26.31</v>
      </c>
      <c r="C32" s="16">
        <f t="shared" si="5"/>
        <v>10.521895620875824</v>
      </c>
      <c r="D32" s="16">
        <v>41.94</v>
      </c>
      <c r="E32" s="16">
        <f t="shared" si="6"/>
        <v>16.586253262674994</v>
      </c>
      <c r="F32" s="16">
        <v>44.66</v>
      </c>
      <c r="G32" s="16">
        <f t="shared" si="7"/>
        <v>17.661947322629118</v>
      </c>
      <c r="H32" s="16">
        <v>12.22</v>
      </c>
      <c r="I32" s="16">
        <f>H32/$H$34*100</f>
        <v>4.867168518739795</v>
      </c>
      <c r="J32" s="17">
        <f t="shared" si="9"/>
        <v>10.658439134096872</v>
      </c>
    </row>
    <row r="33" spans="1:10" s="27" customFormat="1" ht="19.5" customHeight="1">
      <c r="A33" s="24"/>
      <c r="B33" s="25">
        <f>SUM(B18:B32)</f>
        <v>223.41</v>
      </c>
      <c r="C33" s="25">
        <f t="shared" si="5"/>
        <v>89.34613077384522</v>
      </c>
      <c r="D33" s="25">
        <f>SUM(D18:D32)</f>
        <v>226.58</v>
      </c>
      <c r="E33" s="25">
        <f t="shared" si="6"/>
        <v>89.60689709720793</v>
      </c>
      <c r="F33" s="25">
        <f>SUM(F18:F32)</f>
        <v>220.11999999999998</v>
      </c>
      <c r="G33" s="25">
        <f t="shared" si="7"/>
        <v>87.05212370481688</v>
      </c>
      <c r="H33" s="25">
        <f>SUM(H18:H32)</f>
        <v>236.44</v>
      </c>
      <c r="I33" s="25">
        <f>H33/$H$34*100</f>
        <v>94.17293981758075</v>
      </c>
      <c r="J33" s="26">
        <f t="shared" si="9"/>
        <v>91.04198922954464</v>
      </c>
    </row>
    <row r="34" spans="1:10" s="33" customFormat="1" ht="19.5" customHeight="1">
      <c r="A34" s="28" t="s">
        <v>4</v>
      </c>
      <c r="B34" s="29">
        <f>SUM(B7:B15,B18:B32)</f>
        <v>250.05</v>
      </c>
      <c r="C34" s="29">
        <f t="shared" si="5"/>
        <v>100</v>
      </c>
      <c r="D34" s="29">
        <f>SUM(D7:D15,D18:D32)</f>
        <v>252.86000000000004</v>
      </c>
      <c r="E34" s="29">
        <f t="shared" si="6"/>
        <v>100</v>
      </c>
      <c r="F34" s="29">
        <f>SUM(F7:F15,F18:F32)</f>
        <v>247.97</v>
      </c>
      <c r="G34" s="29">
        <f>F34/$F$34*100</f>
        <v>100</v>
      </c>
      <c r="H34" s="29">
        <f>SUM(H7:H15,H18:H32)</f>
        <v>251.07</v>
      </c>
      <c r="I34" s="29">
        <f>H34/$H$34*100</f>
        <v>100</v>
      </c>
      <c r="J34" s="9">
        <f t="shared" si="9"/>
        <v>100</v>
      </c>
    </row>
  </sheetData>
  <sheetProtection/>
  <mergeCells count="5">
    <mergeCell ref="B3:I3"/>
    <mergeCell ref="B4:C4"/>
    <mergeCell ref="D4:E4"/>
    <mergeCell ref="H4:I4"/>
    <mergeCell ref="F4:G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">
      <selection activeCell="C14" sqref="C14 E14 I14"/>
    </sheetView>
  </sheetViews>
  <sheetFormatPr defaultColWidth="11.421875" defaultRowHeight="12.75"/>
  <cols>
    <col min="1" max="1" width="25.140625" style="2" customWidth="1"/>
    <col min="2" max="9" width="7.7109375" style="2" customWidth="1"/>
    <col min="10" max="10" width="15.8515625" style="2" customWidth="1"/>
    <col min="11" max="16384" width="11.421875" style="2" customWidth="1"/>
  </cols>
  <sheetData>
    <row r="1" ht="19.5" customHeight="1">
      <c r="A1" s="1" t="s">
        <v>35</v>
      </c>
    </row>
    <row r="2" ht="19.5" customHeight="1"/>
    <row r="3" spans="1:10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88"/>
      <c r="I3" s="88"/>
      <c r="J3" s="13" t="s">
        <v>44</v>
      </c>
    </row>
    <row r="4" spans="1:10" s="11" customFormat="1" ht="19.5" customHeight="1">
      <c r="A4" s="12" t="s">
        <v>31</v>
      </c>
      <c r="B4" s="87" t="s">
        <v>323</v>
      </c>
      <c r="C4" s="88"/>
      <c r="D4" s="87" t="s">
        <v>324</v>
      </c>
      <c r="E4" s="88"/>
      <c r="F4" s="87" t="s">
        <v>325</v>
      </c>
      <c r="G4" s="88"/>
      <c r="H4" s="87" t="s">
        <v>326</v>
      </c>
      <c r="I4" s="88"/>
      <c r="J4" s="31" t="s">
        <v>29</v>
      </c>
    </row>
    <row r="5" spans="1:10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15" t="s">
        <v>29</v>
      </c>
      <c r="H5" s="15" t="s">
        <v>30</v>
      </c>
      <c r="I5" s="30" t="s">
        <v>29</v>
      </c>
      <c r="J5" s="32" t="s">
        <v>327</v>
      </c>
    </row>
    <row r="6" spans="1:10" ht="19.5" customHeight="1">
      <c r="A6" s="4" t="s">
        <v>28</v>
      </c>
      <c r="B6" s="5"/>
      <c r="C6" s="5"/>
      <c r="D6" s="5"/>
      <c r="E6" s="5"/>
      <c r="F6" s="5"/>
      <c r="G6" s="5"/>
      <c r="H6" s="5"/>
      <c r="I6" s="5"/>
      <c r="J6" s="3"/>
    </row>
    <row r="7" spans="1:10" s="18" customFormat="1" ht="19.5" customHeight="1">
      <c r="A7" s="34" t="s">
        <v>0</v>
      </c>
      <c r="B7" s="16">
        <v>4.58</v>
      </c>
      <c r="C7" s="16">
        <f aca="true" t="shared" si="0" ref="C7:C16">B7/$B$34*100</f>
        <v>1.8247738953743178</v>
      </c>
      <c r="D7" s="16">
        <v>4.42</v>
      </c>
      <c r="E7" s="16">
        <f aca="true" t="shared" si="1" ref="E7:E16">D7/$D$34*100</f>
        <v>1.7726798748696562</v>
      </c>
      <c r="F7" s="16">
        <v>4.1</v>
      </c>
      <c r="G7" s="16">
        <f aca="true" t="shared" si="2" ref="G7:G16">F7/$D$34*100</f>
        <v>1.6443410603994548</v>
      </c>
      <c r="H7" s="16">
        <v>5.74</v>
      </c>
      <c r="I7" s="16">
        <f aca="true" t="shared" si="3" ref="I7:I16">H7/$H$34*100</f>
        <v>2.298298298298299</v>
      </c>
      <c r="J7" s="17">
        <f aca="true" t="shared" si="4" ref="J7:J16">(C7+E7+I7)/3</f>
        <v>1.965250689514091</v>
      </c>
    </row>
    <row r="8" spans="1:10" s="18" customFormat="1" ht="19.5" customHeight="1">
      <c r="A8" s="35" t="s">
        <v>6</v>
      </c>
      <c r="B8" s="19">
        <v>4.8</v>
      </c>
      <c r="C8" s="19">
        <f t="shared" si="0"/>
        <v>1.9124267899119485</v>
      </c>
      <c r="D8" s="19">
        <v>4.48</v>
      </c>
      <c r="E8" s="19">
        <f t="shared" si="1"/>
        <v>1.796743402582819</v>
      </c>
      <c r="F8" s="19">
        <v>4.32</v>
      </c>
      <c r="G8" s="19">
        <f t="shared" si="2"/>
        <v>1.7325739953477182</v>
      </c>
      <c r="H8" s="19">
        <v>4.58</v>
      </c>
      <c r="I8" s="19">
        <f t="shared" si="3"/>
        <v>1.8338338338338342</v>
      </c>
      <c r="J8" s="20">
        <f t="shared" si="4"/>
        <v>1.8476680087762005</v>
      </c>
    </row>
    <row r="9" spans="1:10" s="18" customFormat="1" ht="19.5" customHeight="1">
      <c r="A9" s="34" t="s">
        <v>1</v>
      </c>
      <c r="B9" s="16">
        <v>0.01</v>
      </c>
      <c r="C9" s="16">
        <f t="shared" si="0"/>
        <v>0.003984222478983226</v>
      </c>
      <c r="D9" s="16">
        <v>0</v>
      </c>
      <c r="E9" s="16">
        <f t="shared" si="1"/>
        <v>0</v>
      </c>
      <c r="F9" s="16">
        <v>0.03</v>
      </c>
      <c r="G9" s="16">
        <f t="shared" si="2"/>
        <v>0.012031763856581376</v>
      </c>
      <c r="H9" s="16">
        <v>0.04</v>
      </c>
      <c r="I9" s="16">
        <f t="shared" si="3"/>
        <v>0.016016016016016023</v>
      </c>
      <c r="J9" s="17">
        <f t="shared" si="4"/>
        <v>0.00666674616499975</v>
      </c>
    </row>
    <row r="10" spans="1:10" s="18" customFormat="1" ht="19.5" customHeight="1">
      <c r="A10" s="35" t="s">
        <v>2</v>
      </c>
      <c r="B10" s="19">
        <v>16.88</v>
      </c>
      <c r="C10" s="19">
        <f t="shared" si="0"/>
        <v>6.725367544523686</v>
      </c>
      <c r="D10" s="19">
        <v>11.48</v>
      </c>
      <c r="E10" s="19">
        <f t="shared" si="1"/>
        <v>4.604154969118474</v>
      </c>
      <c r="F10" s="19">
        <v>11.89</v>
      </c>
      <c r="G10" s="19">
        <f t="shared" si="2"/>
        <v>4.7685890751584195</v>
      </c>
      <c r="H10" s="19">
        <v>14.04</v>
      </c>
      <c r="I10" s="19">
        <f t="shared" si="3"/>
        <v>5.621621621621623</v>
      </c>
      <c r="J10" s="20">
        <f t="shared" si="4"/>
        <v>5.650381378421261</v>
      </c>
    </row>
    <row r="11" spans="1:10" s="18" customFormat="1" ht="19.5" customHeight="1">
      <c r="A11" s="34" t="s">
        <v>9</v>
      </c>
      <c r="B11" s="16">
        <v>8.18</v>
      </c>
      <c r="C11" s="16">
        <f t="shared" si="0"/>
        <v>3.2590939878082787</v>
      </c>
      <c r="D11" s="16">
        <v>8.52</v>
      </c>
      <c r="E11" s="16">
        <f t="shared" si="1"/>
        <v>3.4170209352691105</v>
      </c>
      <c r="F11" s="16">
        <v>4.98</v>
      </c>
      <c r="G11" s="16">
        <f t="shared" si="2"/>
        <v>1.9972728001925086</v>
      </c>
      <c r="H11" s="16">
        <v>9.62</v>
      </c>
      <c r="I11" s="16">
        <f t="shared" si="3"/>
        <v>3.851851851851852</v>
      </c>
      <c r="J11" s="17">
        <f t="shared" si="4"/>
        <v>3.5093222583097465</v>
      </c>
    </row>
    <row r="12" spans="1:10" s="18" customFormat="1" ht="19.5" customHeight="1">
      <c r="A12" s="35" t="s">
        <v>13</v>
      </c>
      <c r="B12" s="19">
        <v>10.32</v>
      </c>
      <c r="C12" s="19">
        <f t="shared" si="0"/>
        <v>4.1117175983106895</v>
      </c>
      <c r="D12" s="19">
        <v>5.44</v>
      </c>
      <c r="E12" s="19">
        <f t="shared" si="1"/>
        <v>2.181759845993423</v>
      </c>
      <c r="F12" s="19">
        <v>5.92</v>
      </c>
      <c r="G12" s="19">
        <f t="shared" si="2"/>
        <v>2.374268067698725</v>
      </c>
      <c r="H12" s="19">
        <v>6.42</v>
      </c>
      <c r="I12" s="19">
        <f t="shared" si="3"/>
        <v>2.5705705705705713</v>
      </c>
      <c r="J12" s="20">
        <f t="shared" si="4"/>
        <v>2.9546826716248944</v>
      </c>
    </row>
    <row r="13" spans="1:10" s="18" customFormat="1" ht="19.5" customHeight="1">
      <c r="A13" s="34" t="s">
        <v>10</v>
      </c>
      <c r="B13" s="16">
        <v>1.12</v>
      </c>
      <c r="C13" s="16">
        <f t="shared" si="0"/>
        <v>0.4462329176461214</v>
      </c>
      <c r="D13" s="16">
        <v>1.6</v>
      </c>
      <c r="E13" s="16">
        <f t="shared" si="1"/>
        <v>0.6416940723510067</v>
      </c>
      <c r="F13" s="16">
        <v>1.08</v>
      </c>
      <c r="G13" s="16">
        <f t="shared" si="2"/>
        <v>0.43314349883692954</v>
      </c>
      <c r="H13" s="16">
        <v>1.6</v>
      </c>
      <c r="I13" s="16">
        <f t="shared" si="3"/>
        <v>0.6406406406406409</v>
      </c>
      <c r="J13" s="17">
        <f t="shared" si="4"/>
        <v>0.5761892102125897</v>
      </c>
    </row>
    <row r="14" spans="1:10" s="18" customFormat="1" ht="19.5" customHeight="1">
      <c r="A14" s="35" t="s">
        <v>11</v>
      </c>
      <c r="B14" s="19">
        <v>2.4</v>
      </c>
      <c r="C14" s="19">
        <f t="shared" si="0"/>
        <v>0.9562133949559742</v>
      </c>
      <c r="D14" s="19">
        <v>3.58</v>
      </c>
      <c r="E14" s="19">
        <f t="shared" si="1"/>
        <v>1.4357904868853775</v>
      </c>
      <c r="F14" s="19">
        <v>3.24</v>
      </c>
      <c r="G14" s="19">
        <f t="shared" si="2"/>
        <v>1.2994304965107888</v>
      </c>
      <c r="H14" s="19">
        <v>6.12</v>
      </c>
      <c r="I14" s="19">
        <f t="shared" si="3"/>
        <v>2.450450450450451</v>
      </c>
      <c r="J14" s="20">
        <f t="shared" si="4"/>
        <v>1.6141514440972677</v>
      </c>
    </row>
    <row r="15" spans="1:10" s="18" customFormat="1" ht="19.5" customHeight="1">
      <c r="A15" s="34" t="s">
        <v>12</v>
      </c>
      <c r="B15" s="16">
        <v>0.62</v>
      </c>
      <c r="C15" s="16">
        <f t="shared" si="0"/>
        <v>0.24702179369696003</v>
      </c>
      <c r="D15" s="16">
        <v>2.9</v>
      </c>
      <c r="E15" s="16">
        <f t="shared" si="1"/>
        <v>1.1630705061361997</v>
      </c>
      <c r="F15" s="16">
        <v>1.54</v>
      </c>
      <c r="G15" s="16">
        <f t="shared" si="2"/>
        <v>0.617630544637844</v>
      </c>
      <c r="H15" s="16">
        <v>1.06</v>
      </c>
      <c r="I15" s="16">
        <f t="shared" si="3"/>
        <v>0.4244244244244246</v>
      </c>
      <c r="J15" s="17">
        <f t="shared" si="4"/>
        <v>0.6115055747525281</v>
      </c>
    </row>
    <row r="16" spans="1:10" s="18" customFormat="1" ht="19.5" customHeight="1">
      <c r="A16" s="23"/>
      <c r="B16" s="21">
        <f>SUM(B7:B15)</f>
        <v>48.90999999999999</v>
      </c>
      <c r="C16" s="21">
        <f t="shared" si="0"/>
        <v>19.486832144706955</v>
      </c>
      <c r="D16" s="21">
        <f>SUM(D7:D15)</f>
        <v>42.42</v>
      </c>
      <c r="E16" s="21">
        <f t="shared" si="1"/>
        <v>17.012914093206067</v>
      </c>
      <c r="F16" s="21">
        <f>SUM(F7:F15)</f>
        <v>37.1</v>
      </c>
      <c r="G16" s="21">
        <f t="shared" si="2"/>
        <v>14.879281302638969</v>
      </c>
      <c r="H16" s="21">
        <f>SUM(H7:H15)</f>
        <v>49.22</v>
      </c>
      <c r="I16" s="21">
        <f t="shared" si="3"/>
        <v>19.707707707707712</v>
      </c>
      <c r="J16" s="22">
        <f t="shared" si="4"/>
        <v>18.735817981873577</v>
      </c>
    </row>
    <row r="17" spans="1:10" ht="19.5" customHeight="1">
      <c r="A17" s="4" t="s">
        <v>27</v>
      </c>
      <c r="B17" s="6"/>
      <c r="C17" s="6"/>
      <c r="D17" s="6"/>
      <c r="E17" s="6"/>
      <c r="F17" s="6"/>
      <c r="G17" s="6"/>
      <c r="H17" s="6"/>
      <c r="I17" s="6"/>
      <c r="J17" s="7"/>
    </row>
    <row r="18" spans="1:10" s="18" customFormat="1" ht="19.5" customHeight="1">
      <c r="A18" s="34" t="s">
        <v>14</v>
      </c>
      <c r="B18" s="16">
        <v>40.16</v>
      </c>
      <c r="C18" s="16">
        <f aca="true" t="shared" si="5" ref="C18:C34">B18/$B$34*100</f>
        <v>16.000637475596633</v>
      </c>
      <c r="D18" s="16">
        <v>69.42</v>
      </c>
      <c r="E18" s="16">
        <f aca="true" t="shared" si="6" ref="E18:E34">D18/$D$34*100</f>
        <v>27.841501564129306</v>
      </c>
      <c r="F18" s="16">
        <v>47.2</v>
      </c>
      <c r="G18" s="16">
        <f aca="true" t="shared" si="7" ref="G18:G32">F18/$D$34*100</f>
        <v>18.9299751343547</v>
      </c>
      <c r="H18" s="16">
        <v>51.32</v>
      </c>
      <c r="I18" s="16">
        <f aca="true" t="shared" si="8" ref="I18:I28">H18/$H$34*100</f>
        <v>20.548548548548553</v>
      </c>
      <c r="J18" s="17">
        <f aca="true" t="shared" si="9" ref="J18:J34">(C18+E18+I18)/3</f>
        <v>21.46356252942483</v>
      </c>
    </row>
    <row r="19" spans="1:10" s="18" customFormat="1" ht="19.5" customHeight="1">
      <c r="A19" s="35" t="s">
        <v>15</v>
      </c>
      <c r="B19" s="19">
        <v>32.56</v>
      </c>
      <c r="C19" s="19">
        <f t="shared" si="5"/>
        <v>12.972628391569385</v>
      </c>
      <c r="D19" s="19">
        <v>11.78</v>
      </c>
      <c r="E19" s="19">
        <f t="shared" si="6"/>
        <v>4.7244726076842865</v>
      </c>
      <c r="F19" s="19">
        <v>23.06</v>
      </c>
      <c r="G19" s="19">
        <f t="shared" si="7"/>
        <v>9.248415817758884</v>
      </c>
      <c r="H19" s="19">
        <v>26.1</v>
      </c>
      <c r="I19" s="19">
        <f t="shared" si="8"/>
        <v>10.450450450450454</v>
      </c>
      <c r="J19" s="20">
        <f t="shared" si="9"/>
        <v>9.382517149901375</v>
      </c>
    </row>
    <row r="20" spans="1:10" s="18" customFormat="1" ht="19.5" customHeight="1">
      <c r="A20" s="34" t="s">
        <v>16</v>
      </c>
      <c r="B20" s="16">
        <v>16.92</v>
      </c>
      <c r="C20" s="16">
        <f t="shared" si="5"/>
        <v>6.74130443443962</v>
      </c>
      <c r="D20" s="16">
        <v>17.64</v>
      </c>
      <c r="E20" s="16">
        <f t="shared" si="6"/>
        <v>7.07467714766985</v>
      </c>
      <c r="F20" s="16">
        <v>9.98</v>
      </c>
      <c r="G20" s="16">
        <f t="shared" si="7"/>
        <v>4.002566776289405</v>
      </c>
      <c r="H20" s="16">
        <v>17.6</v>
      </c>
      <c r="I20" s="16">
        <f t="shared" si="8"/>
        <v>7.047047047047049</v>
      </c>
      <c r="J20" s="17">
        <f t="shared" si="9"/>
        <v>6.954342876385506</v>
      </c>
    </row>
    <row r="21" spans="1:10" s="18" customFormat="1" ht="19.5" customHeight="1">
      <c r="A21" s="35" t="s">
        <v>17</v>
      </c>
      <c r="B21" s="19">
        <v>7.52</v>
      </c>
      <c r="C21" s="19">
        <f t="shared" si="5"/>
        <v>2.996135304195386</v>
      </c>
      <c r="D21" s="19">
        <v>28.3</v>
      </c>
      <c r="E21" s="19">
        <f t="shared" si="6"/>
        <v>11.349963904708432</v>
      </c>
      <c r="F21" s="19">
        <v>22.26</v>
      </c>
      <c r="G21" s="19">
        <f t="shared" si="7"/>
        <v>8.92756878158338</v>
      </c>
      <c r="H21" s="19">
        <v>13.08</v>
      </c>
      <c r="I21" s="19">
        <f t="shared" si="8"/>
        <v>5.237237237237238</v>
      </c>
      <c r="J21" s="20">
        <f t="shared" si="9"/>
        <v>6.527778815380351</v>
      </c>
    </row>
    <row r="22" spans="1:10" s="18" customFormat="1" ht="19.5" customHeight="1">
      <c r="A22" s="34" t="s">
        <v>18</v>
      </c>
      <c r="B22" s="16">
        <v>19.98</v>
      </c>
      <c r="C22" s="16">
        <f t="shared" si="5"/>
        <v>7.960476513008487</v>
      </c>
      <c r="D22" s="16">
        <v>2.45</v>
      </c>
      <c r="E22" s="16">
        <f t="shared" si="6"/>
        <v>0.9825940482874791</v>
      </c>
      <c r="F22" s="16">
        <v>7.46</v>
      </c>
      <c r="G22" s="16">
        <f t="shared" si="7"/>
        <v>2.991898612336569</v>
      </c>
      <c r="H22" s="16">
        <v>15.6</v>
      </c>
      <c r="I22" s="16">
        <f t="shared" si="8"/>
        <v>6.246246246246248</v>
      </c>
      <c r="J22" s="17">
        <f t="shared" si="9"/>
        <v>5.063105602514072</v>
      </c>
    </row>
    <row r="23" spans="1:10" s="18" customFormat="1" ht="19.5" customHeight="1">
      <c r="A23" s="35" t="s">
        <v>43</v>
      </c>
      <c r="B23" s="19">
        <v>0</v>
      </c>
      <c r="C23" s="19">
        <f t="shared" si="5"/>
        <v>0</v>
      </c>
      <c r="D23" s="19">
        <v>0</v>
      </c>
      <c r="E23" s="19">
        <f t="shared" si="6"/>
        <v>0</v>
      </c>
      <c r="F23" s="19">
        <v>0</v>
      </c>
      <c r="G23" s="19">
        <f t="shared" si="7"/>
        <v>0</v>
      </c>
      <c r="H23" s="19">
        <v>0</v>
      </c>
      <c r="I23" s="19">
        <f t="shared" si="8"/>
        <v>0</v>
      </c>
      <c r="J23" s="20">
        <f t="shared" si="9"/>
        <v>0</v>
      </c>
    </row>
    <row r="24" spans="1:10" s="18" customFormat="1" ht="19.5" customHeight="1">
      <c r="A24" s="34" t="s">
        <v>19</v>
      </c>
      <c r="B24" s="16">
        <v>22.54</v>
      </c>
      <c r="C24" s="16">
        <f t="shared" si="5"/>
        <v>8.98043746762819</v>
      </c>
      <c r="D24" s="16">
        <v>15.8</v>
      </c>
      <c r="E24" s="16">
        <f t="shared" si="6"/>
        <v>6.336728964466191</v>
      </c>
      <c r="F24" s="16">
        <v>10.04</v>
      </c>
      <c r="G24" s="16">
        <f t="shared" si="7"/>
        <v>4.026630304002567</v>
      </c>
      <c r="H24" s="16">
        <v>8.82</v>
      </c>
      <c r="I24" s="16">
        <f t="shared" si="8"/>
        <v>3.5315315315315323</v>
      </c>
      <c r="J24" s="17">
        <f t="shared" si="9"/>
        <v>6.282899321208638</v>
      </c>
    </row>
    <row r="25" spans="1:10" s="18" customFormat="1" ht="19.5" customHeight="1">
      <c r="A25" s="35" t="s">
        <v>26</v>
      </c>
      <c r="B25" s="19">
        <v>2.46</v>
      </c>
      <c r="C25" s="19">
        <f t="shared" si="5"/>
        <v>0.9801187298298736</v>
      </c>
      <c r="D25" s="19">
        <v>8.42</v>
      </c>
      <c r="E25" s="19">
        <f t="shared" si="6"/>
        <v>3.3769150557471725</v>
      </c>
      <c r="F25" s="19">
        <v>8.08</v>
      </c>
      <c r="G25" s="19">
        <f t="shared" si="7"/>
        <v>3.2405550653725843</v>
      </c>
      <c r="H25" s="19">
        <v>6.42</v>
      </c>
      <c r="I25" s="19">
        <f t="shared" si="8"/>
        <v>2.5705705705705713</v>
      </c>
      <c r="J25" s="20">
        <f t="shared" si="9"/>
        <v>2.309201452049206</v>
      </c>
    </row>
    <row r="26" spans="1:10" s="18" customFormat="1" ht="19.5" customHeight="1">
      <c r="A26" s="34" t="s">
        <v>20</v>
      </c>
      <c r="B26" s="16">
        <v>5.26</v>
      </c>
      <c r="C26" s="16">
        <f t="shared" si="5"/>
        <v>2.095701023945177</v>
      </c>
      <c r="D26" s="16">
        <v>6.12</v>
      </c>
      <c r="E26" s="16">
        <f t="shared" si="6"/>
        <v>2.4544798267426007</v>
      </c>
      <c r="F26" s="16">
        <v>3.26</v>
      </c>
      <c r="G26" s="16">
        <f t="shared" si="7"/>
        <v>1.3074516724151761</v>
      </c>
      <c r="H26" s="16">
        <v>7.16</v>
      </c>
      <c r="I26" s="16">
        <f t="shared" si="8"/>
        <v>2.8668668668668675</v>
      </c>
      <c r="J26" s="17">
        <f t="shared" si="9"/>
        <v>2.4723492391848816</v>
      </c>
    </row>
    <row r="27" spans="1:10" s="18" customFormat="1" ht="19.5" customHeight="1">
      <c r="A27" s="35" t="s">
        <v>3</v>
      </c>
      <c r="B27" s="19">
        <v>1.1</v>
      </c>
      <c r="C27" s="19">
        <f t="shared" si="5"/>
        <v>0.43826447268815494</v>
      </c>
      <c r="D27" s="19">
        <v>0</v>
      </c>
      <c r="E27" s="19">
        <f t="shared" si="6"/>
        <v>0</v>
      </c>
      <c r="F27" s="19">
        <v>1.26</v>
      </c>
      <c r="G27" s="19">
        <f t="shared" si="7"/>
        <v>0.5053340819764178</v>
      </c>
      <c r="H27" s="19">
        <v>0</v>
      </c>
      <c r="I27" s="19">
        <f t="shared" si="8"/>
        <v>0</v>
      </c>
      <c r="J27" s="20">
        <f t="shared" si="9"/>
        <v>0.1460881575627183</v>
      </c>
    </row>
    <row r="28" spans="1:10" s="18" customFormat="1" ht="19.5" customHeight="1">
      <c r="A28" s="34" t="s">
        <v>21</v>
      </c>
      <c r="B28" s="16">
        <v>0</v>
      </c>
      <c r="C28" s="16">
        <f t="shared" si="5"/>
        <v>0</v>
      </c>
      <c r="D28" s="16">
        <v>0</v>
      </c>
      <c r="E28" s="16">
        <f t="shared" si="6"/>
        <v>0</v>
      </c>
      <c r="F28" s="16">
        <v>28.16</v>
      </c>
      <c r="G28" s="16">
        <f t="shared" si="7"/>
        <v>11.293815673377718</v>
      </c>
      <c r="H28" s="16">
        <v>0</v>
      </c>
      <c r="I28" s="16">
        <f t="shared" si="8"/>
        <v>0</v>
      </c>
      <c r="J28" s="17">
        <f t="shared" si="9"/>
        <v>0</v>
      </c>
    </row>
    <row r="29" spans="1:10" s="18" customFormat="1" ht="19.5" customHeight="1">
      <c r="A29" s="35" t="s">
        <v>22</v>
      </c>
      <c r="B29" s="19">
        <v>2.86</v>
      </c>
      <c r="C29" s="19">
        <f t="shared" si="5"/>
        <v>1.1394876289892026</v>
      </c>
      <c r="D29" s="19">
        <v>1.48</v>
      </c>
      <c r="E29" s="19">
        <f t="shared" si="6"/>
        <v>0.5935670169246813</v>
      </c>
      <c r="F29" s="19">
        <v>4.5</v>
      </c>
      <c r="G29" s="19">
        <f t="shared" si="7"/>
        <v>1.8047645784872064</v>
      </c>
      <c r="H29" s="19">
        <v>1.76</v>
      </c>
      <c r="I29" s="19">
        <v>0.38</v>
      </c>
      <c r="J29" s="20">
        <f t="shared" si="9"/>
        <v>0.7043515486379612</v>
      </c>
    </row>
    <row r="30" spans="1:10" s="18" customFormat="1" ht="19.5" customHeight="1">
      <c r="A30" s="34" t="s">
        <v>23</v>
      </c>
      <c r="B30" s="16">
        <v>0</v>
      </c>
      <c r="C30" s="16">
        <f t="shared" si="5"/>
        <v>0</v>
      </c>
      <c r="D30" s="16">
        <v>0</v>
      </c>
      <c r="E30" s="16">
        <f t="shared" si="6"/>
        <v>0</v>
      </c>
      <c r="F30" s="16">
        <v>0</v>
      </c>
      <c r="G30" s="16">
        <f t="shared" si="7"/>
        <v>0</v>
      </c>
      <c r="H30" s="16">
        <v>0</v>
      </c>
      <c r="I30" s="16">
        <f>H30/$H$34*100</f>
        <v>0</v>
      </c>
      <c r="J30" s="17">
        <f t="shared" si="9"/>
        <v>0</v>
      </c>
    </row>
    <row r="31" spans="1:10" s="18" customFormat="1" ht="19.5" customHeight="1">
      <c r="A31" s="35" t="s">
        <v>24</v>
      </c>
      <c r="B31" s="19">
        <v>5.67</v>
      </c>
      <c r="C31" s="19">
        <f t="shared" si="5"/>
        <v>2.259054145583489</v>
      </c>
      <c r="D31" s="19">
        <v>2.63</v>
      </c>
      <c r="E31" s="19">
        <f t="shared" si="6"/>
        <v>1.0547846314269673</v>
      </c>
      <c r="F31" s="19">
        <v>3.85</v>
      </c>
      <c r="G31" s="19">
        <f t="shared" si="7"/>
        <v>1.54407636159461</v>
      </c>
      <c r="H31" s="19">
        <v>3.59</v>
      </c>
      <c r="I31" s="19">
        <f>H31/$H$34*100</f>
        <v>1.4374374374374377</v>
      </c>
      <c r="J31" s="20">
        <f t="shared" si="9"/>
        <v>1.583758738149298</v>
      </c>
    </row>
    <row r="32" spans="1:10" s="18" customFormat="1" ht="19.5" customHeight="1">
      <c r="A32" s="34" t="s">
        <v>25</v>
      </c>
      <c r="B32" s="16">
        <v>45.05</v>
      </c>
      <c r="C32" s="16">
        <f t="shared" si="5"/>
        <v>17.948922267819434</v>
      </c>
      <c r="D32" s="16">
        <v>42.88</v>
      </c>
      <c r="E32" s="16">
        <f t="shared" si="6"/>
        <v>17.19740113900698</v>
      </c>
      <c r="F32" s="16">
        <v>43.95</v>
      </c>
      <c r="G32" s="16">
        <f t="shared" si="7"/>
        <v>17.626534049891717</v>
      </c>
      <c r="H32" s="16">
        <v>49.08</v>
      </c>
      <c r="I32" s="16">
        <f>H32/$H$34*100</f>
        <v>19.651651651651655</v>
      </c>
      <c r="J32" s="17">
        <f t="shared" si="9"/>
        <v>18.265991686159357</v>
      </c>
    </row>
    <row r="33" spans="1:10" s="27" customFormat="1" ht="19.5" customHeight="1">
      <c r="A33" s="24"/>
      <c r="B33" s="25">
        <f>SUM(B18:B32)</f>
        <v>202.07999999999998</v>
      </c>
      <c r="C33" s="25">
        <f t="shared" si="5"/>
        <v>80.51316785529303</v>
      </c>
      <c r="D33" s="25">
        <f>SUM(D18:D32)</f>
        <v>206.92</v>
      </c>
      <c r="E33" s="25">
        <f t="shared" si="6"/>
        <v>82.98708590679395</v>
      </c>
      <c r="F33" s="25">
        <f>SUM(F18:F32)</f>
        <v>213.06</v>
      </c>
      <c r="G33" s="25">
        <f>F33/$D$34*100</f>
        <v>85.44958690944094</v>
      </c>
      <c r="H33" s="25">
        <f>SUM(H18:H32)</f>
        <v>200.52999999999997</v>
      </c>
      <c r="I33" s="25">
        <f>H33/$H$34*100</f>
        <v>80.2922922922923</v>
      </c>
      <c r="J33" s="26">
        <f t="shared" si="9"/>
        <v>81.26418201812642</v>
      </c>
    </row>
    <row r="34" spans="1:10" s="33" customFormat="1" ht="19.5" customHeight="1">
      <c r="A34" s="28" t="s">
        <v>4</v>
      </c>
      <c r="B34" s="29">
        <f>SUM(B7:B15,B18:B32)</f>
        <v>250.99</v>
      </c>
      <c r="C34" s="29">
        <f t="shared" si="5"/>
        <v>100</v>
      </c>
      <c r="D34" s="29">
        <f>SUM(D7:D15,D18:D32)</f>
        <v>249.33999999999997</v>
      </c>
      <c r="E34" s="29">
        <f t="shared" si="6"/>
        <v>100</v>
      </c>
      <c r="F34" s="29">
        <f>SUM(F7:F15,F18:F32)</f>
        <v>250.16000000000003</v>
      </c>
      <c r="G34" s="29">
        <f>F34/$F$34*100</f>
        <v>100</v>
      </c>
      <c r="H34" s="29">
        <f>SUM(H7:H15,H18:H32)</f>
        <v>249.74999999999994</v>
      </c>
      <c r="I34" s="29">
        <f>H34/$H$34*100</f>
        <v>100</v>
      </c>
      <c r="J34" s="9">
        <f t="shared" si="9"/>
        <v>100</v>
      </c>
    </row>
  </sheetData>
  <sheetProtection password="BD59" sheet="1" objects="1" scenarios="1"/>
  <mergeCells count="5">
    <mergeCell ref="B3:I3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H23" sqref="H23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329</v>
      </c>
      <c r="C4" s="88"/>
      <c r="D4" s="87" t="s">
        <v>330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331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4.39</v>
      </c>
      <c r="C7" s="16">
        <f aca="true" t="shared" si="0" ref="C7:C16">B7/$B$34*100</f>
        <v>1.7425475330448934</v>
      </c>
      <c r="D7" s="16">
        <v>5.32</v>
      </c>
      <c r="E7" s="16">
        <f aca="true" t="shared" si="1" ref="E7:E16">D7/$D$34*100</f>
        <v>2.126213980256585</v>
      </c>
      <c r="F7" s="17">
        <f>(C7+E7)/2</f>
        <v>1.9343807566507394</v>
      </c>
    </row>
    <row r="8" spans="1:6" s="18" customFormat="1" ht="19.5" customHeight="1">
      <c r="A8" s="35" t="s">
        <v>6</v>
      </c>
      <c r="B8" s="19">
        <v>2.61</v>
      </c>
      <c r="C8" s="19">
        <f t="shared" si="0"/>
        <v>1.0360020640654153</v>
      </c>
      <c r="D8" s="19">
        <v>1.32</v>
      </c>
      <c r="E8" s="19">
        <f t="shared" si="1"/>
        <v>0.5275568522441151</v>
      </c>
      <c r="F8" s="20">
        <f aca="true" t="shared" si="2" ref="F8:F16">(C8+E8)/2</f>
        <v>0.7817794581547652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0.17</v>
      </c>
      <c r="E9" s="16">
        <f t="shared" si="1"/>
        <v>0.06794292794052997</v>
      </c>
      <c r="F9" s="17">
        <f t="shared" si="2"/>
        <v>0.03397146397026499</v>
      </c>
    </row>
    <row r="10" spans="1:6" s="18" customFormat="1" ht="19.5" customHeight="1">
      <c r="A10" s="35" t="s">
        <v>2</v>
      </c>
      <c r="B10" s="19">
        <v>5.49</v>
      </c>
      <c r="C10" s="19">
        <f t="shared" si="0"/>
        <v>2.1791767554479424</v>
      </c>
      <c r="D10" s="19">
        <v>5.42</v>
      </c>
      <c r="E10" s="19">
        <f t="shared" si="1"/>
        <v>2.1661804084568965</v>
      </c>
      <c r="F10" s="20">
        <f t="shared" si="2"/>
        <v>2.1726785819524195</v>
      </c>
    </row>
    <row r="11" spans="1:6" s="18" customFormat="1" ht="19.5" customHeight="1">
      <c r="A11" s="34" t="s">
        <v>9</v>
      </c>
      <c r="B11" s="16">
        <v>3.61</v>
      </c>
      <c r="C11" s="16">
        <f t="shared" si="0"/>
        <v>1.4329377207954594</v>
      </c>
      <c r="D11" s="16">
        <v>4.85</v>
      </c>
      <c r="E11" s="16">
        <f t="shared" si="1"/>
        <v>1.9383717677151195</v>
      </c>
      <c r="F11" s="17">
        <f t="shared" si="2"/>
        <v>1.6856547442552894</v>
      </c>
    </row>
    <row r="12" spans="1:6" s="18" customFormat="1" ht="19.5" customHeight="1">
      <c r="A12" s="35" t="s">
        <v>13</v>
      </c>
      <c r="B12" s="19">
        <v>4.43</v>
      </c>
      <c r="C12" s="19">
        <f t="shared" si="0"/>
        <v>1.7584249593140953</v>
      </c>
      <c r="D12" s="19">
        <v>3.71</v>
      </c>
      <c r="E12" s="19">
        <f t="shared" si="1"/>
        <v>1.4827544862315658</v>
      </c>
      <c r="F12" s="20">
        <f t="shared" si="2"/>
        <v>1.6205897227728305</v>
      </c>
    </row>
    <row r="13" spans="1:6" s="18" customFormat="1" ht="19.5" customHeight="1">
      <c r="A13" s="34" t="s">
        <v>10</v>
      </c>
      <c r="B13" s="16">
        <v>0.17</v>
      </c>
      <c r="C13" s="16">
        <f t="shared" si="0"/>
        <v>0.0674790616441075</v>
      </c>
      <c r="D13" s="16">
        <v>0.39</v>
      </c>
      <c r="E13" s="16">
        <f t="shared" si="1"/>
        <v>0.1558690699812158</v>
      </c>
      <c r="F13" s="17">
        <f t="shared" si="2"/>
        <v>0.11167406581266165</v>
      </c>
    </row>
    <row r="14" spans="1:6" s="18" customFormat="1" ht="19.5" customHeight="1">
      <c r="A14" s="35" t="s">
        <v>11</v>
      </c>
      <c r="B14" s="19">
        <v>1.93</v>
      </c>
      <c r="C14" s="19">
        <f t="shared" si="0"/>
        <v>0.7660858174889851</v>
      </c>
      <c r="D14" s="19">
        <v>0.52</v>
      </c>
      <c r="E14" s="19">
        <f t="shared" si="1"/>
        <v>0.2078254266416211</v>
      </c>
      <c r="F14" s="20">
        <f t="shared" si="2"/>
        <v>0.4869556220653031</v>
      </c>
    </row>
    <row r="15" spans="1:6" s="18" customFormat="1" ht="19.5" customHeight="1">
      <c r="A15" s="34" t="s">
        <v>12</v>
      </c>
      <c r="B15" s="16">
        <v>0.07</v>
      </c>
      <c r="C15" s="16">
        <f t="shared" si="0"/>
        <v>0.027785495971103094</v>
      </c>
      <c r="D15" s="16">
        <v>0.02</v>
      </c>
      <c r="E15" s="16">
        <f t="shared" si="1"/>
        <v>0.00799328564006235</v>
      </c>
      <c r="F15" s="17">
        <f t="shared" si="2"/>
        <v>0.017889390805582724</v>
      </c>
    </row>
    <row r="16" spans="1:6" s="18" customFormat="1" ht="19.5" customHeight="1">
      <c r="A16" s="23"/>
      <c r="B16" s="21">
        <f>SUM(B7:B15)</f>
        <v>22.700000000000003</v>
      </c>
      <c r="C16" s="21">
        <f t="shared" si="0"/>
        <v>9.010439407772003</v>
      </c>
      <c r="D16" s="21">
        <f>SUM(D7:D15)</f>
        <v>21.72</v>
      </c>
      <c r="E16" s="21">
        <f t="shared" si="1"/>
        <v>8.680708205107711</v>
      </c>
      <c r="F16" s="22">
        <f t="shared" si="2"/>
        <v>8.845573806439857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62.46</v>
      </c>
      <c r="C18" s="16">
        <f aca="true" t="shared" si="3" ref="C18:C34">B18/$B$34*100</f>
        <v>24.792601119358558</v>
      </c>
      <c r="D18" s="16">
        <v>25.94</v>
      </c>
      <c r="E18" s="16">
        <f aca="true" t="shared" si="4" ref="E18:E34">D18/$D$34*100</f>
        <v>10.367291475160867</v>
      </c>
      <c r="F18" s="17">
        <f aca="true" t="shared" si="5" ref="F18:F34">(C18+E18)/2</f>
        <v>17.579946297259713</v>
      </c>
    </row>
    <row r="19" spans="1:6" s="18" customFormat="1" ht="19.5" customHeight="1">
      <c r="A19" s="35" t="s">
        <v>15</v>
      </c>
      <c r="B19" s="19">
        <v>15.1</v>
      </c>
      <c r="C19" s="19">
        <f t="shared" si="3"/>
        <v>5.993728416623666</v>
      </c>
      <c r="D19" s="19">
        <v>28.8</v>
      </c>
      <c r="E19" s="19">
        <f t="shared" si="4"/>
        <v>11.510331321689783</v>
      </c>
      <c r="F19" s="20">
        <f t="shared" si="5"/>
        <v>8.752029869156726</v>
      </c>
    </row>
    <row r="20" spans="1:6" s="18" customFormat="1" ht="19.5" customHeight="1">
      <c r="A20" s="34" t="s">
        <v>16</v>
      </c>
      <c r="B20" s="16">
        <v>39.29</v>
      </c>
      <c r="C20" s="16">
        <f t="shared" si="3"/>
        <v>15.595601952923435</v>
      </c>
      <c r="D20" s="16">
        <v>42.01</v>
      </c>
      <c r="E20" s="16">
        <f t="shared" si="4"/>
        <v>16.789896486950965</v>
      </c>
      <c r="F20" s="17">
        <f t="shared" si="5"/>
        <v>16.1927492199372</v>
      </c>
    </row>
    <row r="21" spans="1:6" s="18" customFormat="1" ht="19.5" customHeight="1">
      <c r="A21" s="35" t="s">
        <v>17</v>
      </c>
      <c r="B21" s="19">
        <v>26.22</v>
      </c>
      <c r="C21" s="19">
        <f t="shared" si="3"/>
        <v>10.407652919461757</v>
      </c>
      <c r="D21" s="19">
        <v>12.95</v>
      </c>
      <c r="E21" s="19">
        <f t="shared" si="4"/>
        <v>5.175652451940371</v>
      </c>
      <c r="F21" s="20">
        <f t="shared" si="5"/>
        <v>7.791652685701064</v>
      </c>
    </row>
    <row r="22" spans="1:6" s="18" customFormat="1" ht="19.5" customHeight="1">
      <c r="A22" s="34" t="s">
        <v>18</v>
      </c>
      <c r="B22" s="16">
        <v>5.6</v>
      </c>
      <c r="C22" s="16">
        <f t="shared" si="3"/>
        <v>2.222839677688247</v>
      </c>
      <c r="D22" s="16">
        <v>13.1</v>
      </c>
      <c r="E22" s="16">
        <f t="shared" si="4"/>
        <v>5.235602094240838</v>
      </c>
      <c r="F22" s="17">
        <f t="shared" si="5"/>
        <v>3.7292208859645424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16.8</v>
      </c>
      <c r="C24" s="16">
        <f t="shared" si="3"/>
        <v>6.668519033064742</v>
      </c>
      <c r="D24" s="16">
        <v>13.03</v>
      </c>
      <c r="E24" s="16">
        <f t="shared" si="4"/>
        <v>5.20762559450062</v>
      </c>
      <c r="F24" s="17">
        <f t="shared" si="5"/>
        <v>5.938072313782681</v>
      </c>
    </row>
    <row r="25" spans="1:6" s="18" customFormat="1" ht="19.5" customHeight="1">
      <c r="A25" s="35" t="s">
        <v>26</v>
      </c>
      <c r="B25" s="19">
        <v>6.17</v>
      </c>
      <c r="C25" s="19">
        <f t="shared" si="3"/>
        <v>2.4490930020243726</v>
      </c>
      <c r="D25" s="19">
        <v>17.98</v>
      </c>
      <c r="E25" s="19">
        <f t="shared" si="4"/>
        <v>7.185963790416052</v>
      </c>
      <c r="F25" s="20">
        <f t="shared" si="5"/>
        <v>4.8175283962202124</v>
      </c>
    </row>
    <row r="26" spans="1:6" s="18" customFormat="1" ht="19.5" customHeight="1">
      <c r="A26" s="34" t="s">
        <v>20</v>
      </c>
      <c r="B26" s="16">
        <v>4.77</v>
      </c>
      <c r="C26" s="16">
        <f t="shared" si="3"/>
        <v>1.8933830826023104</v>
      </c>
      <c r="D26" s="16">
        <v>5.16</v>
      </c>
      <c r="E26" s="16">
        <f t="shared" si="4"/>
        <v>2.0622676951360863</v>
      </c>
      <c r="F26" s="17">
        <f t="shared" si="5"/>
        <v>1.9778253888691983</v>
      </c>
    </row>
    <row r="27" spans="1:6" s="18" customFormat="1" ht="19.5" customHeight="1">
      <c r="A27" s="35" t="s">
        <v>3</v>
      </c>
      <c r="B27" s="19">
        <v>5.78</v>
      </c>
      <c r="C27" s="19">
        <f t="shared" si="3"/>
        <v>2.294288095899655</v>
      </c>
      <c r="D27" s="19">
        <v>0.65</v>
      </c>
      <c r="E27" s="19">
        <f t="shared" si="4"/>
        <v>0.25978178330202634</v>
      </c>
      <c r="F27" s="20">
        <f t="shared" si="5"/>
        <v>1.2770349396008407</v>
      </c>
    </row>
    <row r="28" spans="1:6" s="18" customFormat="1" ht="19.5" customHeight="1">
      <c r="A28" s="34" t="s">
        <v>21</v>
      </c>
      <c r="B28" s="16">
        <v>6.6</v>
      </c>
      <c r="C28" s="16">
        <f t="shared" si="3"/>
        <v>2.619775334418291</v>
      </c>
      <c r="D28" s="16">
        <v>36.5</v>
      </c>
      <c r="E28" s="16">
        <f t="shared" si="4"/>
        <v>14.587746293113787</v>
      </c>
      <c r="F28" s="17">
        <f t="shared" si="5"/>
        <v>8.603760813766039</v>
      </c>
    </row>
    <row r="29" spans="1:6" s="18" customFormat="1" ht="19.5" customHeight="1">
      <c r="A29" s="35" t="s">
        <v>22</v>
      </c>
      <c r="B29" s="19">
        <v>3.51</v>
      </c>
      <c r="C29" s="19">
        <f t="shared" si="3"/>
        <v>1.3932441551224548</v>
      </c>
      <c r="D29" s="19">
        <v>2.19</v>
      </c>
      <c r="E29" s="19">
        <f t="shared" si="4"/>
        <v>0.8752647775868273</v>
      </c>
      <c r="F29" s="20">
        <f t="shared" si="5"/>
        <v>1.134254466354641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0.51</v>
      </c>
      <c r="E30" s="16">
        <f t="shared" si="4"/>
        <v>0.20382878382158992</v>
      </c>
      <c r="F30" s="17">
        <f t="shared" si="5"/>
        <v>0.10191439191079496</v>
      </c>
    </row>
    <row r="31" spans="1:6" s="18" customFormat="1" ht="19.5" customHeight="1">
      <c r="A31" s="35" t="s">
        <v>24</v>
      </c>
      <c r="B31" s="19">
        <v>13.17</v>
      </c>
      <c r="C31" s="19">
        <f t="shared" si="3"/>
        <v>5.227642599134681</v>
      </c>
      <c r="D31" s="19">
        <v>9.35</v>
      </c>
      <c r="E31" s="19">
        <f t="shared" si="4"/>
        <v>3.736861036729148</v>
      </c>
      <c r="F31" s="20">
        <f t="shared" si="5"/>
        <v>4.482251817931914</v>
      </c>
    </row>
    <row r="32" spans="1:6" s="18" customFormat="1" ht="19.5" customHeight="1">
      <c r="A32" s="34" t="s">
        <v>25</v>
      </c>
      <c r="B32" s="16">
        <v>23.76</v>
      </c>
      <c r="C32" s="16">
        <f t="shared" si="3"/>
        <v>9.431191203905849</v>
      </c>
      <c r="D32" s="16">
        <v>20.32</v>
      </c>
      <c r="E32" s="16">
        <f t="shared" si="4"/>
        <v>8.121178210303347</v>
      </c>
      <c r="F32" s="17">
        <f t="shared" si="5"/>
        <v>8.776184707104598</v>
      </c>
    </row>
    <row r="33" spans="1:6" s="27" customFormat="1" ht="19.5" customHeight="1">
      <c r="A33" s="24"/>
      <c r="B33" s="25">
        <f>SUM(B18:B32)</f>
        <v>229.22999999999996</v>
      </c>
      <c r="C33" s="25">
        <f t="shared" si="3"/>
        <v>90.989560592228</v>
      </c>
      <c r="D33" s="25">
        <f>SUM(D18:D32)</f>
        <v>228.48999999999995</v>
      </c>
      <c r="E33" s="25">
        <f t="shared" si="4"/>
        <v>91.3192917948923</v>
      </c>
      <c r="F33" s="26">
        <f t="shared" si="5"/>
        <v>91.15442619356014</v>
      </c>
    </row>
    <row r="34" spans="1:6" s="33" customFormat="1" ht="19.5" customHeight="1">
      <c r="A34" s="28" t="s">
        <v>4</v>
      </c>
      <c r="B34" s="29">
        <f>SUM(B7:B15,B18:B32)</f>
        <v>251.92999999999995</v>
      </c>
      <c r="C34" s="29">
        <f t="shared" si="3"/>
        <v>100</v>
      </c>
      <c r="D34" s="29">
        <f>SUM(D7:D15,D18:D32)</f>
        <v>250.20999999999995</v>
      </c>
      <c r="E34" s="29">
        <f t="shared" si="4"/>
        <v>100</v>
      </c>
      <c r="F34" s="9">
        <f t="shared" si="5"/>
        <v>100</v>
      </c>
    </row>
  </sheetData>
  <sheetProtection password="BD5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6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J29" sqref="J29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333</v>
      </c>
      <c r="C4" s="88"/>
      <c r="D4" s="87" t="s">
        <v>334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335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1.67</v>
      </c>
      <c r="C7" s="16">
        <f aca="true" t="shared" si="0" ref="C7:C16">B7/$B$34*100</f>
        <v>0.6677863083813179</v>
      </c>
      <c r="D7" s="16">
        <v>2.57</v>
      </c>
      <c r="E7" s="16">
        <f aca="true" t="shared" si="1" ref="E7:E16">D7/$D$34*100</f>
        <v>1.0342468509799188</v>
      </c>
      <c r="F7" s="17">
        <f>(C7+E7)/2</f>
        <v>0.8510165796806184</v>
      </c>
    </row>
    <row r="8" spans="1:6" s="18" customFormat="1" ht="19.5" customHeight="1">
      <c r="A8" s="35" t="s">
        <v>6</v>
      </c>
      <c r="B8" s="19">
        <v>0.89</v>
      </c>
      <c r="C8" s="19">
        <f t="shared" si="0"/>
        <v>0.3558861164427384</v>
      </c>
      <c r="D8" s="19">
        <v>2.64</v>
      </c>
      <c r="E8" s="19">
        <f t="shared" si="1"/>
        <v>1.062416998671979</v>
      </c>
      <c r="F8" s="20">
        <f aca="true" t="shared" si="2" ref="F8:F16">(C8+E8)/2</f>
        <v>0.7091515575573586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0.07</v>
      </c>
      <c r="E9" s="16">
        <f t="shared" si="1"/>
        <v>0.028170147692060048</v>
      </c>
      <c r="F9" s="17">
        <f t="shared" si="2"/>
        <v>0.014085073846030024</v>
      </c>
    </row>
    <row r="10" spans="1:6" s="18" customFormat="1" ht="19.5" customHeight="1">
      <c r="A10" s="35" t="s">
        <v>2</v>
      </c>
      <c r="B10" s="19">
        <v>6.7</v>
      </c>
      <c r="C10" s="19">
        <f t="shared" si="0"/>
        <v>2.67914267434421</v>
      </c>
      <c r="D10" s="19">
        <v>6.25</v>
      </c>
      <c r="E10" s="19">
        <f t="shared" si="1"/>
        <v>2.515191758219647</v>
      </c>
      <c r="F10" s="20">
        <f t="shared" si="2"/>
        <v>2.597167216281928</v>
      </c>
    </row>
    <row r="11" spans="1:6" s="18" customFormat="1" ht="19.5" customHeight="1">
      <c r="A11" s="34" t="s">
        <v>9</v>
      </c>
      <c r="B11" s="16">
        <v>4.42</v>
      </c>
      <c r="C11" s="16">
        <f t="shared" si="0"/>
        <v>1.7674344209852848</v>
      </c>
      <c r="D11" s="16">
        <v>4.41</v>
      </c>
      <c r="E11" s="16">
        <f t="shared" si="1"/>
        <v>1.7747193045997829</v>
      </c>
      <c r="F11" s="17">
        <f t="shared" si="2"/>
        <v>1.7710768627925337</v>
      </c>
    </row>
    <row r="12" spans="1:6" s="18" customFormat="1" ht="19.5" customHeight="1">
      <c r="A12" s="35" t="s">
        <v>13</v>
      </c>
      <c r="B12" s="19">
        <v>4.09</v>
      </c>
      <c r="C12" s="19">
        <f t="shared" si="0"/>
        <v>1.6354766474728086</v>
      </c>
      <c r="D12" s="19">
        <v>5.06</v>
      </c>
      <c r="E12" s="19">
        <f t="shared" si="1"/>
        <v>2.036299247454626</v>
      </c>
      <c r="F12" s="20">
        <f t="shared" si="2"/>
        <v>1.8358879474637173</v>
      </c>
    </row>
    <row r="13" spans="1:6" s="18" customFormat="1" ht="19.5" customHeight="1">
      <c r="A13" s="34" t="s">
        <v>10</v>
      </c>
      <c r="B13" s="16">
        <v>0.94</v>
      </c>
      <c r="C13" s="16">
        <f t="shared" si="0"/>
        <v>0.37587971849008317</v>
      </c>
      <c r="D13" s="16">
        <v>0.72</v>
      </c>
      <c r="E13" s="16">
        <f t="shared" si="1"/>
        <v>0.2897500905469033</v>
      </c>
      <c r="F13" s="17">
        <f t="shared" si="2"/>
        <v>0.33281490451849327</v>
      </c>
    </row>
    <row r="14" spans="1:6" s="18" customFormat="1" ht="19.5" customHeight="1">
      <c r="A14" s="35" t="s">
        <v>11</v>
      </c>
      <c r="B14" s="19">
        <v>1.87</v>
      </c>
      <c r="C14" s="19">
        <f t="shared" si="0"/>
        <v>0.7477607165706975</v>
      </c>
      <c r="D14" s="19">
        <v>2.02</v>
      </c>
      <c r="E14" s="19">
        <f t="shared" si="1"/>
        <v>0.8129099762565898</v>
      </c>
      <c r="F14" s="20">
        <f t="shared" si="2"/>
        <v>0.7803353464136437</v>
      </c>
    </row>
    <row r="15" spans="1:6" s="18" customFormat="1" ht="19.5" customHeight="1">
      <c r="A15" s="34" t="s">
        <v>12</v>
      </c>
      <c r="B15" s="16">
        <v>1.05</v>
      </c>
      <c r="C15" s="16">
        <f t="shared" si="0"/>
        <v>0.4198656429942419</v>
      </c>
      <c r="D15" s="16">
        <v>0</v>
      </c>
      <c r="E15" s="16">
        <f t="shared" si="1"/>
        <v>0</v>
      </c>
      <c r="F15" s="17">
        <f t="shared" si="2"/>
        <v>0.20993282149712095</v>
      </c>
    </row>
    <row r="16" spans="1:6" s="18" customFormat="1" ht="19.5" customHeight="1">
      <c r="A16" s="23"/>
      <c r="B16" s="21">
        <f>SUM(B7:B15)</f>
        <v>21.630000000000003</v>
      </c>
      <c r="C16" s="21">
        <f t="shared" si="0"/>
        <v>8.649232245681384</v>
      </c>
      <c r="D16" s="21">
        <f>SUM(D7:D15)</f>
        <v>23.74</v>
      </c>
      <c r="E16" s="21">
        <f t="shared" si="1"/>
        <v>9.553704374421507</v>
      </c>
      <c r="F16" s="22">
        <f t="shared" si="2"/>
        <v>9.101468310051445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81.54</v>
      </c>
      <c r="C18" s="16">
        <f aca="true" t="shared" si="3" ref="C18:C34">B18/$B$34*100</f>
        <v>32.60556621880998</v>
      </c>
      <c r="D18" s="16">
        <v>100.49</v>
      </c>
      <c r="E18" s="16">
        <f aca="true" t="shared" si="4" ref="E18:E34">D18/$D$34*100</f>
        <v>40.44025916535877</v>
      </c>
      <c r="F18" s="17">
        <f aca="true" t="shared" si="5" ref="F18:F34">(C18+E18)/2</f>
        <v>36.522912692084375</v>
      </c>
    </row>
    <row r="19" spans="1:6" s="18" customFormat="1" ht="19.5" customHeight="1">
      <c r="A19" s="35" t="s">
        <v>15</v>
      </c>
      <c r="B19" s="19">
        <v>15.53</v>
      </c>
      <c r="C19" s="19">
        <f t="shared" si="3"/>
        <v>6.21001279590531</v>
      </c>
      <c r="D19" s="19">
        <v>22.12</v>
      </c>
      <c r="E19" s="19">
        <f t="shared" si="4"/>
        <v>8.901766670690975</v>
      </c>
      <c r="F19" s="20">
        <f t="shared" si="5"/>
        <v>7.555889733298143</v>
      </c>
    </row>
    <row r="20" spans="1:6" s="18" customFormat="1" ht="19.5" customHeight="1">
      <c r="A20" s="34" t="s">
        <v>16</v>
      </c>
      <c r="B20" s="16">
        <v>26.75</v>
      </c>
      <c r="C20" s="16">
        <f t="shared" si="3"/>
        <v>10.696577095329495</v>
      </c>
      <c r="D20" s="16">
        <v>28.75</v>
      </c>
      <c r="E20" s="16">
        <f t="shared" si="4"/>
        <v>11.569882087810376</v>
      </c>
      <c r="F20" s="17">
        <f t="shared" si="5"/>
        <v>11.133229591569936</v>
      </c>
    </row>
    <row r="21" spans="1:6" s="18" customFormat="1" ht="19.5" customHeight="1">
      <c r="A21" s="35" t="s">
        <v>17</v>
      </c>
      <c r="B21" s="19">
        <v>30.71</v>
      </c>
      <c r="C21" s="19">
        <f t="shared" si="3"/>
        <v>12.280070377479207</v>
      </c>
      <c r="D21" s="19">
        <v>6.59</v>
      </c>
      <c r="E21" s="19">
        <f t="shared" si="4"/>
        <v>2.6520181898667956</v>
      </c>
      <c r="F21" s="20">
        <f t="shared" si="5"/>
        <v>7.466044283673002</v>
      </c>
    </row>
    <row r="22" spans="1:6" s="18" customFormat="1" ht="19.5" customHeight="1">
      <c r="A22" s="34" t="s">
        <v>18</v>
      </c>
      <c r="B22" s="16">
        <v>3.23</v>
      </c>
      <c r="C22" s="16">
        <f t="shared" si="3"/>
        <v>1.2915866922584773</v>
      </c>
      <c r="D22" s="16">
        <v>0.51</v>
      </c>
      <c r="E22" s="16">
        <f t="shared" si="4"/>
        <v>0.2052396474707232</v>
      </c>
      <c r="F22" s="17">
        <f t="shared" si="5"/>
        <v>0.7484131698646003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13.17</v>
      </c>
      <c r="C24" s="16">
        <f t="shared" si="3"/>
        <v>5.266314779270634</v>
      </c>
      <c r="D24" s="16">
        <v>2.85</v>
      </c>
      <c r="E24" s="16">
        <f t="shared" si="4"/>
        <v>1.146927441748159</v>
      </c>
      <c r="F24" s="17">
        <f t="shared" si="5"/>
        <v>3.2066211105093965</v>
      </c>
    </row>
    <row r="25" spans="1:6" s="18" customFormat="1" ht="19.5" customHeight="1">
      <c r="A25" s="35" t="s">
        <v>26</v>
      </c>
      <c r="B25" s="19">
        <v>10.92</v>
      </c>
      <c r="C25" s="19">
        <f t="shared" si="3"/>
        <v>4.366602687140116</v>
      </c>
      <c r="D25" s="19">
        <v>8.01</v>
      </c>
      <c r="E25" s="19">
        <f t="shared" si="4"/>
        <v>3.223469757334299</v>
      </c>
      <c r="F25" s="20">
        <f t="shared" si="5"/>
        <v>3.7950362222372074</v>
      </c>
    </row>
    <row r="26" spans="1:6" s="18" customFormat="1" ht="19.5" customHeight="1">
      <c r="A26" s="34" t="s">
        <v>20</v>
      </c>
      <c r="B26" s="16">
        <v>3.35</v>
      </c>
      <c r="C26" s="16">
        <f t="shared" si="3"/>
        <v>1.339571337172105</v>
      </c>
      <c r="D26" s="16">
        <v>5.68</v>
      </c>
      <c r="E26" s="16">
        <f t="shared" si="4"/>
        <v>2.285806269870015</v>
      </c>
      <c r="F26" s="17">
        <f t="shared" si="5"/>
        <v>1.81268880352106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2.84</v>
      </c>
      <c r="C28" s="16">
        <f t="shared" si="3"/>
        <v>1.1356365962891874</v>
      </c>
      <c r="D28" s="16">
        <v>0</v>
      </c>
      <c r="E28" s="16">
        <f t="shared" si="4"/>
        <v>0</v>
      </c>
      <c r="F28" s="17">
        <f t="shared" si="5"/>
        <v>0.5678182981445937</v>
      </c>
    </row>
    <row r="29" spans="1:6" s="18" customFormat="1" ht="19.5" customHeight="1">
      <c r="A29" s="35" t="s">
        <v>22</v>
      </c>
      <c r="B29" s="19">
        <v>0.56</v>
      </c>
      <c r="C29" s="19">
        <f t="shared" si="3"/>
        <v>0.22392834293026237</v>
      </c>
      <c r="D29" s="19">
        <v>3.69</v>
      </c>
      <c r="E29" s="19">
        <f t="shared" si="4"/>
        <v>1.4849692140528794</v>
      </c>
      <c r="F29" s="20">
        <f t="shared" si="5"/>
        <v>0.8544487784915709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10.85</v>
      </c>
      <c r="C31" s="19">
        <f t="shared" si="3"/>
        <v>4.338611644273833</v>
      </c>
      <c r="D31" s="19">
        <v>15.9</v>
      </c>
      <c r="E31" s="19">
        <f t="shared" si="4"/>
        <v>6.3986478329107825</v>
      </c>
      <c r="F31" s="20">
        <f t="shared" si="5"/>
        <v>5.368629738592308</v>
      </c>
    </row>
    <row r="32" spans="1:6" s="18" customFormat="1" ht="19.5" customHeight="1">
      <c r="A32" s="34" t="s">
        <v>25</v>
      </c>
      <c r="B32" s="16">
        <v>29</v>
      </c>
      <c r="C32" s="16">
        <f t="shared" si="3"/>
        <v>11.596289187460014</v>
      </c>
      <c r="D32" s="16">
        <v>30.16</v>
      </c>
      <c r="E32" s="16">
        <f t="shared" si="4"/>
        <v>12.137309348464727</v>
      </c>
      <c r="F32" s="17">
        <f t="shared" si="5"/>
        <v>11.86679926796237</v>
      </c>
    </row>
    <row r="33" spans="1:6" s="27" customFormat="1" ht="19.5" customHeight="1">
      <c r="A33" s="24"/>
      <c r="B33" s="25">
        <f>SUM(B18:B32)</f>
        <v>228.44999999999996</v>
      </c>
      <c r="C33" s="25">
        <f t="shared" si="3"/>
        <v>91.35076775431861</v>
      </c>
      <c r="D33" s="25">
        <f>SUM(D18:D32)</f>
        <v>224.75</v>
      </c>
      <c r="E33" s="25">
        <f t="shared" si="4"/>
        <v>90.4462956255785</v>
      </c>
      <c r="F33" s="26">
        <f t="shared" si="5"/>
        <v>90.89853168994856</v>
      </c>
    </row>
    <row r="34" spans="1:6" s="33" customFormat="1" ht="19.5" customHeight="1">
      <c r="A34" s="28" t="s">
        <v>4</v>
      </c>
      <c r="B34" s="29">
        <f>SUM(B7:B15,B18:B32)</f>
        <v>250.07999999999998</v>
      </c>
      <c r="C34" s="29">
        <f t="shared" si="3"/>
        <v>100</v>
      </c>
      <c r="D34" s="29">
        <f>SUM(D7:D15,D18:D32)</f>
        <v>248.48999999999998</v>
      </c>
      <c r="E34" s="29">
        <f t="shared" si="4"/>
        <v>100</v>
      </c>
      <c r="F34" s="9">
        <f t="shared" si="5"/>
        <v>100</v>
      </c>
    </row>
  </sheetData>
  <sheetProtection password="8299" sheet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39</v>
      </c>
      <c r="C4" s="88"/>
      <c r="D4" s="87" t="s">
        <v>38</v>
      </c>
      <c r="E4" s="88"/>
      <c r="F4" s="87" t="s">
        <v>37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70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3.06</v>
      </c>
      <c r="C7" s="16">
        <f aca="true" t="shared" si="0" ref="C7:C16">B7/$B$34*100</f>
        <v>1.1848524742507551</v>
      </c>
      <c r="D7" s="16">
        <v>1.72</v>
      </c>
      <c r="E7" s="16">
        <f aca="true" t="shared" si="1" ref="E7:E16">D7/$D$34*100</f>
        <v>0.6868460985544286</v>
      </c>
      <c r="F7" s="16">
        <v>2.02</v>
      </c>
      <c r="G7" s="16">
        <f aca="true" t="shared" si="2" ref="G7:G16">F7/$F$34*100</f>
        <v>0.7705218187366493</v>
      </c>
      <c r="H7" s="17">
        <f aca="true" t="shared" si="3" ref="H7:H16">(C7+E7+G7)/3</f>
        <v>0.8807401305139443</v>
      </c>
    </row>
    <row r="8" spans="1:8" s="18" customFormat="1" ht="19.5" customHeight="1">
      <c r="A8" s="35" t="s">
        <v>6</v>
      </c>
      <c r="B8" s="19">
        <v>1.4</v>
      </c>
      <c r="C8" s="19">
        <f t="shared" si="0"/>
        <v>0.5420893673042669</v>
      </c>
      <c r="D8" s="19">
        <v>1.24</v>
      </c>
      <c r="E8" s="19">
        <f t="shared" si="1"/>
        <v>0.49516811756249507</v>
      </c>
      <c r="F8" s="19">
        <v>2.28</v>
      </c>
      <c r="G8" s="19">
        <f t="shared" si="2"/>
        <v>0.8696978944156238</v>
      </c>
      <c r="H8" s="20">
        <f t="shared" si="3"/>
        <v>0.6356517930941287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0.14</v>
      </c>
      <c r="E9" s="16">
        <f t="shared" si="1"/>
        <v>0.05590607778931395</v>
      </c>
      <c r="F9" s="16">
        <v>0.02</v>
      </c>
      <c r="G9" s="16">
        <f t="shared" si="2"/>
        <v>0.007628928898382667</v>
      </c>
      <c r="H9" s="17">
        <f t="shared" si="3"/>
        <v>0.021178335562565542</v>
      </c>
    </row>
    <row r="10" spans="1:8" s="18" customFormat="1" ht="19.5" customHeight="1">
      <c r="A10" s="35" t="s">
        <v>2</v>
      </c>
      <c r="B10" s="19">
        <v>18.94</v>
      </c>
      <c r="C10" s="19">
        <f t="shared" si="0"/>
        <v>7.33369472624487</v>
      </c>
      <c r="D10" s="19">
        <v>8.46</v>
      </c>
      <c r="E10" s="19">
        <f t="shared" si="1"/>
        <v>3.378324414982829</v>
      </c>
      <c r="F10" s="19">
        <v>11.44</v>
      </c>
      <c r="G10" s="19">
        <f t="shared" si="2"/>
        <v>4.363747329874885</v>
      </c>
      <c r="H10" s="20">
        <f t="shared" si="3"/>
        <v>5.025255490367528</v>
      </c>
    </row>
    <row r="11" spans="1:8" s="18" customFormat="1" ht="19.5" customHeight="1">
      <c r="A11" s="34" t="s">
        <v>9</v>
      </c>
      <c r="B11" s="16">
        <v>2.46</v>
      </c>
      <c r="C11" s="16">
        <f t="shared" si="0"/>
        <v>0.9525284596917835</v>
      </c>
      <c r="D11" s="16">
        <v>1.22</v>
      </c>
      <c r="E11" s="16">
        <f t="shared" si="1"/>
        <v>0.4871815350211644</v>
      </c>
      <c r="F11" s="16">
        <v>2.04</v>
      </c>
      <c r="G11" s="16">
        <f t="shared" si="2"/>
        <v>0.7781507476350319</v>
      </c>
      <c r="H11" s="17">
        <f t="shared" si="3"/>
        <v>0.7392869141159933</v>
      </c>
    </row>
    <row r="12" spans="1:8" s="18" customFormat="1" ht="19.5" customHeight="1">
      <c r="A12" s="35" t="s">
        <v>13</v>
      </c>
      <c r="B12" s="19">
        <v>1.9</v>
      </c>
      <c r="C12" s="19">
        <f t="shared" si="0"/>
        <v>0.7356927127700766</v>
      </c>
      <c r="D12" s="19">
        <v>2.76</v>
      </c>
      <c r="E12" s="19">
        <f t="shared" si="1"/>
        <v>1.1021483907036178</v>
      </c>
      <c r="F12" s="19">
        <v>4.1</v>
      </c>
      <c r="G12" s="19">
        <f t="shared" si="2"/>
        <v>1.5639304241684464</v>
      </c>
      <c r="H12" s="20">
        <f t="shared" si="3"/>
        <v>1.1339238425473803</v>
      </c>
    </row>
    <row r="13" spans="1:8" s="18" customFormat="1" ht="19.5" customHeight="1">
      <c r="A13" s="34" t="s">
        <v>10</v>
      </c>
      <c r="B13" s="16">
        <v>1.08</v>
      </c>
      <c r="C13" s="16">
        <f t="shared" si="0"/>
        <v>0.4181832262061489</v>
      </c>
      <c r="D13" s="16">
        <v>0.8</v>
      </c>
      <c r="E13" s="16">
        <f t="shared" si="1"/>
        <v>0.3194633016532226</v>
      </c>
      <c r="F13" s="16">
        <v>1.16</v>
      </c>
      <c r="G13" s="16">
        <f t="shared" si="2"/>
        <v>0.4424778761061946</v>
      </c>
      <c r="H13" s="17">
        <f t="shared" si="3"/>
        <v>0.39337480132185537</v>
      </c>
    </row>
    <row r="14" spans="1:8" s="18" customFormat="1" ht="19.5" customHeight="1">
      <c r="A14" s="35" t="s">
        <v>11</v>
      </c>
      <c r="B14" s="19">
        <v>1.98</v>
      </c>
      <c r="C14" s="19">
        <f t="shared" si="0"/>
        <v>0.7666692480446062</v>
      </c>
      <c r="D14" s="19">
        <v>1.42</v>
      </c>
      <c r="E14" s="19">
        <f t="shared" si="1"/>
        <v>0.56704736043447</v>
      </c>
      <c r="F14" s="19">
        <v>1.76</v>
      </c>
      <c r="G14" s="19">
        <f t="shared" si="2"/>
        <v>0.6713457430576746</v>
      </c>
      <c r="H14" s="20">
        <f t="shared" si="3"/>
        <v>0.668354117178917</v>
      </c>
    </row>
    <row r="15" spans="1:8" s="18" customFormat="1" ht="19.5" customHeight="1">
      <c r="A15" s="34" t="s">
        <v>12</v>
      </c>
      <c r="B15" s="16">
        <v>0.36</v>
      </c>
      <c r="C15" s="16">
        <f t="shared" si="0"/>
        <v>0.13939440873538295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0.04646480291179431</v>
      </c>
    </row>
    <row r="16" spans="1:8" s="18" customFormat="1" ht="19.5" customHeight="1">
      <c r="A16" s="23"/>
      <c r="B16" s="21">
        <f>SUM(B7:B15)</f>
        <v>31.180000000000003</v>
      </c>
      <c r="C16" s="21">
        <f t="shared" si="0"/>
        <v>12.073104623247891</v>
      </c>
      <c r="D16" s="21">
        <f>SUM(D7:D15)</f>
        <v>17.759999999999998</v>
      </c>
      <c r="E16" s="21">
        <f t="shared" si="1"/>
        <v>7.092085296701541</v>
      </c>
      <c r="F16" s="21">
        <f>SUM(F7:F15)</f>
        <v>24.82</v>
      </c>
      <c r="G16" s="21">
        <f t="shared" si="2"/>
        <v>9.46750076289289</v>
      </c>
      <c r="H16" s="22">
        <f t="shared" si="3"/>
        <v>9.544230227614108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39.72</v>
      </c>
      <c r="C18" s="16">
        <f aca="true" t="shared" si="4" ref="C18:C34">B18/$B$34*100</f>
        <v>15.379849763803918</v>
      </c>
      <c r="D18" s="16">
        <v>53.6</v>
      </c>
      <c r="E18" s="16">
        <f aca="true" t="shared" si="5" ref="E18:E34">D18/$D$34*100</f>
        <v>21.404041210765914</v>
      </c>
      <c r="F18" s="16">
        <v>48.8</v>
      </c>
      <c r="G18" s="16">
        <f aca="true" t="shared" si="6" ref="G18:G34">F18/$F$34*100</f>
        <v>18.614586512053705</v>
      </c>
      <c r="H18" s="17">
        <f aca="true" t="shared" si="7" ref="H18:H34">(C18+E18+G18)/3</f>
        <v>18.466159162207845</v>
      </c>
    </row>
    <row r="19" spans="1:8" s="18" customFormat="1" ht="19.5" customHeight="1">
      <c r="A19" s="35" t="s">
        <v>15</v>
      </c>
      <c r="B19" s="19">
        <v>14.02</v>
      </c>
      <c r="C19" s="19">
        <f t="shared" si="4"/>
        <v>5.428637806861303</v>
      </c>
      <c r="D19" s="19">
        <v>47.94</v>
      </c>
      <c r="E19" s="19">
        <f t="shared" si="5"/>
        <v>19.143838351569364</v>
      </c>
      <c r="F19" s="19">
        <v>54.82</v>
      </c>
      <c r="G19" s="19">
        <f t="shared" si="6"/>
        <v>20.910894110466888</v>
      </c>
      <c r="H19" s="20">
        <f t="shared" si="7"/>
        <v>15.161123422965852</v>
      </c>
    </row>
    <row r="20" spans="1:8" s="18" customFormat="1" ht="19.5" customHeight="1">
      <c r="A20" s="34" t="s">
        <v>16</v>
      </c>
      <c r="B20" s="16">
        <v>6.9</v>
      </c>
      <c r="C20" s="16">
        <f t="shared" si="4"/>
        <v>2.671726167428173</v>
      </c>
      <c r="D20" s="16">
        <v>4.08</v>
      </c>
      <c r="E20" s="16">
        <f t="shared" si="5"/>
        <v>1.6292628384314354</v>
      </c>
      <c r="F20" s="16">
        <v>6.7</v>
      </c>
      <c r="G20" s="16">
        <f t="shared" si="6"/>
        <v>2.5556911809581933</v>
      </c>
      <c r="H20" s="17">
        <f t="shared" si="7"/>
        <v>2.2855600622726002</v>
      </c>
    </row>
    <row r="21" spans="1:8" s="18" customFormat="1" ht="19.5" customHeight="1">
      <c r="A21" s="35" t="s">
        <v>17</v>
      </c>
      <c r="B21" s="19">
        <v>6.38</v>
      </c>
      <c r="C21" s="19">
        <f t="shared" si="4"/>
        <v>2.470378688143731</v>
      </c>
      <c r="D21" s="19">
        <v>11.32</v>
      </c>
      <c r="E21" s="19">
        <f t="shared" si="5"/>
        <v>4.5204057183931</v>
      </c>
      <c r="F21" s="19">
        <v>11.3</v>
      </c>
      <c r="G21" s="19">
        <f t="shared" si="6"/>
        <v>4.310344827586206</v>
      </c>
      <c r="H21" s="20">
        <f t="shared" si="7"/>
        <v>3.7670430780410125</v>
      </c>
    </row>
    <row r="22" spans="1:8" s="18" customFormat="1" ht="19.5" customHeight="1">
      <c r="A22" s="34" t="s">
        <v>18</v>
      </c>
      <c r="B22" s="16">
        <v>4.8</v>
      </c>
      <c r="C22" s="16">
        <f t="shared" si="4"/>
        <v>1.8585921164717727</v>
      </c>
      <c r="D22" s="16">
        <v>2</v>
      </c>
      <c r="E22" s="16">
        <f t="shared" si="5"/>
        <v>0.7986582541330565</v>
      </c>
      <c r="F22" s="16">
        <v>6.44</v>
      </c>
      <c r="G22" s="16">
        <f t="shared" si="6"/>
        <v>2.4565151052792187</v>
      </c>
      <c r="H22" s="17">
        <f t="shared" si="7"/>
        <v>1.7045884919613492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0.08</v>
      </c>
      <c r="E23" s="19">
        <f t="shared" si="5"/>
        <v>0.03194633016532226</v>
      </c>
      <c r="F23" s="19">
        <v>0.6</v>
      </c>
      <c r="G23" s="19">
        <f t="shared" si="6"/>
        <v>0.22886786695147995</v>
      </c>
      <c r="H23" s="20">
        <f t="shared" si="7"/>
        <v>0.08693806570560074</v>
      </c>
    </row>
    <row r="24" spans="1:8" s="18" customFormat="1" ht="19.5" customHeight="1">
      <c r="A24" s="34" t="s">
        <v>19</v>
      </c>
      <c r="B24" s="16">
        <v>13.1</v>
      </c>
      <c r="C24" s="16">
        <f t="shared" si="4"/>
        <v>5.072407651204213</v>
      </c>
      <c r="D24" s="16">
        <v>2.86</v>
      </c>
      <c r="E24" s="16">
        <f t="shared" si="5"/>
        <v>1.1420813034102706</v>
      </c>
      <c r="F24" s="16">
        <v>7.58</v>
      </c>
      <c r="G24" s="16">
        <f t="shared" si="6"/>
        <v>2.8913640524870305</v>
      </c>
      <c r="H24" s="17">
        <f t="shared" si="7"/>
        <v>3.0352843357005046</v>
      </c>
    </row>
    <row r="25" spans="1:8" s="18" customFormat="1" ht="19.5" customHeight="1">
      <c r="A25" s="35" t="s">
        <v>26</v>
      </c>
      <c r="B25" s="19">
        <v>3.06</v>
      </c>
      <c r="C25" s="19">
        <f t="shared" si="4"/>
        <v>1.1848524742507551</v>
      </c>
      <c r="D25" s="19">
        <v>5.42</v>
      </c>
      <c r="E25" s="19">
        <f t="shared" si="5"/>
        <v>2.164363868700583</v>
      </c>
      <c r="F25" s="19">
        <v>3.2</v>
      </c>
      <c r="G25" s="19">
        <f t="shared" si="6"/>
        <v>1.2206286237412267</v>
      </c>
      <c r="H25" s="20">
        <f t="shared" si="7"/>
        <v>1.523281655564188</v>
      </c>
    </row>
    <row r="26" spans="1:8" s="18" customFormat="1" ht="19.5" customHeight="1">
      <c r="A26" s="34" t="s">
        <v>20</v>
      </c>
      <c r="B26" s="16">
        <v>1.94</v>
      </c>
      <c r="C26" s="16">
        <f t="shared" si="4"/>
        <v>0.7511809804073414</v>
      </c>
      <c r="D26" s="16">
        <v>1.12</v>
      </c>
      <c r="E26" s="16">
        <f t="shared" si="5"/>
        <v>0.4472486223145116</v>
      </c>
      <c r="F26" s="16">
        <v>3.8</v>
      </c>
      <c r="G26" s="16">
        <f t="shared" si="6"/>
        <v>1.4494964906927066</v>
      </c>
      <c r="H26" s="17">
        <f t="shared" si="7"/>
        <v>0.8826420311381865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9.6</v>
      </c>
      <c r="E27" s="19">
        <f t="shared" si="5"/>
        <v>3.8335596198386708</v>
      </c>
      <c r="F27" s="19">
        <v>1.82</v>
      </c>
      <c r="G27" s="19">
        <f t="shared" si="6"/>
        <v>0.6942325297528227</v>
      </c>
      <c r="H27" s="20">
        <f t="shared" si="7"/>
        <v>1.5092640498638312</v>
      </c>
    </row>
    <row r="28" spans="1:8" s="18" customFormat="1" ht="19.5" customHeight="1">
      <c r="A28" s="34" t="s">
        <v>21</v>
      </c>
      <c r="B28" s="16">
        <v>16.6</v>
      </c>
      <c r="C28" s="16">
        <f t="shared" si="4"/>
        <v>6.427631069464882</v>
      </c>
      <c r="D28" s="16">
        <v>2.64</v>
      </c>
      <c r="E28" s="16">
        <f t="shared" si="5"/>
        <v>1.0542288954556345</v>
      </c>
      <c r="F28" s="16">
        <v>1.84</v>
      </c>
      <c r="G28" s="16">
        <f t="shared" si="6"/>
        <v>0.7018614586512053</v>
      </c>
      <c r="H28" s="17">
        <f t="shared" si="7"/>
        <v>2.727907141190574</v>
      </c>
    </row>
    <row r="29" spans="1:8" s="18" customFormat="1" ht="19.5" customHeight="1">
      <c r="A29" s="35" t="s">
        <v>22</v>
      </c>
      <c r="B29" s="19">
        <v>2.5</v>
      </c>
      <c r="C29" s="19">
        <f t="shared" si="4"/>
        <v>0.9680167273290482</v>
      </c>
      <c r="D29" s="19">
        <v>1.18</v>
      </c>
      <c r="E29" s="19">
        <f t="shared" si="5"/>
        <v>0.4712083699385033</v>
      </c>
      <c r="F29" s="19">
        <v>1.54</v>
      </c>
      <c r="G29" s="19">
        <f t="shared" si="6"/>
        <v>0.5874275251754654</v>
      </c>
      <c r="H29" s="20">
        <f t="shared" si="7"/>
        <v>0.6755508741476723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</v>
      </c>
      <c r="E30" s="16">
        <f t="shared" si="5"/>
        <v>0</v>
      </c>
      <c r="F30" s="16">
        <v>0</v>
      </c>
      <c r="G30" s="16">
        <f t="shared" si="6"/>
        <v>0</v>
      </c>
      <c r="H30" s="17">
        <f t="shared" si="7"/>
        <v>0</v>
      </c>
    </row>
    <row r="31" spans="1:8" s="18" customFormat="1" ht="19.5" customHeight="1">
      <c r="A31" s="35" t="s">
        <v>24</v>
      </c>
      <c r="B31" s="19">
        <v>62.18</v>
      </c>
      <c r="C31" s="19">
        <f t="shared" si="4"/>
        <v>24.07651204212809</v>
      </c>
      <c r="D31" s="19">
        <v>48.5</v>
      </c>
      <c r="E31" s="19">
        <f t="shared" si="5"/>
        <v>19.36746266272662</v>
      </c>
      <c r="F31" s="19">
        <v>37.42</v>
      </c>
      <c r="G31" s="19">
        <f t="shared" si="6"/>
        <v>14.273725968873968</v>
      </c>
      <c r="H31" s="20">
        <f t="shared" si="7"/>
        <v>19.23923355790956</v>
      </c>
    </row>
    <row r="32" spans="1:8" s="18" customFormat="1" ht="19.5" customHeight="1">
      <c r="A32" s="34" t="s">
        <v>25</v>
      </c>
      <c r="B32" s="16">
        <v>55.88</v>
      </c>
      <c r="C32" s="16">
        <f t="shared" si="4"/>
        <v>21.637109889258888</v>
      </c>
      <c r="D32" s="16">
        <v>42.32</v>
      </c>
      <c r="E32" s="16">
        <f t="shared" si="5"/>
        <v>16.899608657455474</v>
      </c>
      <c r="F32" s="16">
        <v>51.48</v>
      </c>
      <c r="G32" s="16">
        <f t="shared" si="6"/>
        <v>19.63686298443698</v>
      </c>
      <c r="H32" s="17">
        <f t="shared" si="7"/>
        <v>19.391193843717115</v>
      </c>
    </row>
    <row r="33" spans="1:8" s="27" customFormat="1" ht="19.5" customHeight="1">
      <c r="A33" s="24"/>
      <c r="B33" s="25">
        <f>SUM(B18:B32)</f>
        <v>227.07999999999998</v>
      </c>
      <c r="C33" s="25">
        <f t="shared" si="4"/>
        <v>87.92689537675211</v>
      </c>
      <c r="D33" s="25">
        <f>SUM(D18:D32)</f>
        <v>232.65999999999997</v>
      </c>
      <c r="E33" s="25">
        <f t="shared" si="5"/>
        <v>92.90791470329846</v>
      </c>
      <c r="F33" s="25">
        <f>SUM(F18:F32)</f>
        <v>237.34</v>
      </c>
      <c r="G33" s="25">
        <f t="shared" si="6"/>
        <v>90.5324992371071</v>
      </c>
      <c r="H33" s="26">
        <f t="shared" si="7"/>
        <v>90.45576977238589</v>
      </c>
    </row>
    <row r="34" spans="1:8" s="33" customFormat="1" ht="19.5" customHeight="1">
      <c r="A34" s="28" t="s">
        <v>4</v>
      </c>
      <c r="B34" s="29">
        <f>SUM(B7:B15,B18:B32)</f>
        <v>258.26</v>
      </c>
      <c r="C34" s="29">
        <f t="shared" si="4"/>
        <v>100</v>
      </c>
      <c r="D34" s="29">
        <f>SUM(D7:D15,D18:D32)</f>
        <v>250.42</v>
      </c>
      <c r="E34" s="29">
        <f t="shared" si="5"/>
        <v>100</v>
      </c>
      <c r="F34" s="29">
        <f>SUM(F7:F15,F18:F32)</f>
        <v>262.16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336</v>
      </c>
      <c r="C4" s="88"/>
      <c r="D4" s="87" t="s">
        <v>337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338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3.43</v>
      </c>
      <c r="C7" s="16">
        <f aca="true" t="shared" si="0" ref="C7:C16">B7/$B$34*100</f>
        <v>1.3767912334925543</v>
      </c>
      <c r="D7" s="16">
        <v>6.24</v>
      </c>
      <c r="E7" s="16">
        <f aca="true" t="shared" si="1" ref="E7:E16">D7/$D$34*100</f>
        <v>2.496699075741207</v>
      </c>
      <c r="F7" s="17">
        <f>(C7+E7)/2</f>
        <v>1.9367451546168808</v>
      </c>
    </row>
    <row r="8" spans="1:6" s="18" customFormat="1" ht="19.5" customHeight="1">
      <c r="A8" s="35" t="s">
        <v>6</v>
      </c>
      <c r="B8" s="19">
        <v>1.71</v>
      </c>
      <c r="C8" s="19">
        <f t="shared" si="0"/>
        <v>0.6863886324408943</v>
      </c>
      <c r="D8" s="19">
        <v>4.79</v>
      </c>
      <c r="E8" s="19">
        <f t="shared" si="1"/>
        <v>1.9165366302564717</v>
      </c>
      <c r="F8" s="20">
        <f aca="true" t="shared" si="2" ref="F8:F16">(C8+E8)/2</f>
        <v>1.301462631348683</v>
      </c>
    </row>
    <row r="9" spans="1:6" s="18" customFormat="1" ht="19.5" customHeight="1">
      <c r="A9" s="34" t="s">
        <v>1</v>
      </c>
      <c r="B9" s="16">
        <v>0.09</v>
      </c>
      <c r="C9" s="16">
        <f t="shared" si="0"/>
        <v>0.03612571749688917</v>
      </c>
      <c r="D9" s="16">
        <v>0.17</v>
      </c>
      <c r="E9" s="16">
        <f t="shared" si="1"/>
        <v>0.06801904533269315</v>
      </c>
      <c r="F9" s="17">
        <f t="shared" si="2"/>
        <v>0.05207238141479116</v>
      </c>
    </row>
    <row r="10" spans="1:6" s="18" customFormat="1" ht="19.5" customHeight="1">
      <c r="A10" s="35" t="s">
        <v>2</v>
      </c>
      <c r="B10" s="19">
        <v>5.39</v>
      </c>
      <c r="C10" s="19">
        <f t="shared" si="0"/>
        <v>2.163529081202585</v>
      </c>
      <c r="D10" s="19">
        <v>6.63</v>
      </c>
      <c r="E10" s="19">
        <f t="shared" si="1"/>
        <v>2.6527427679750324</v>
      </c>
      <c r="F10" s="20">
        <f t="shared" si="2"/>
        <v>2.4081359245888088</v>
      </c>
    </row>
    <row r="11" spans="1:6" s="18" customFormat="1" ht="19.5" customHeight="1">
      <c r="A11" s="34" t="s">
        <v>9</v>
      </c>
      <c r="B11" s="16">
        <v>3.12</v>
      </c>
      <c r="C11" s="16">
        <f t="shared" si="0"/>
        <v>1.2523582065588248</v>
      </c>
      <c r="D11" s="16">
        <v>4.28</v>
      </c>
      <c r="E11" s="16">
        <f t="shared" si="1"/>
        <v>1.7124794942583923</v>
      </c>
      <c r="F11" s="17">
        <f t="shared" si="2"/>
        <v>1.4824188504086084</v>
      </c>
    </row>
    <row r="12" spans="1:6" s="18" customFormat="1" ht="19.5" customHeight="1">
      <c r="A12" s="35" t="s">
        <v>13</v>
      </c>
      <c r="B12" s="19">
        <v>3.3</v>
      </c>
      <c r="C12" s="19">
        <f t="shared" si="0"/>
        <v>1.3246096415526032</v>
      </c>
      <c r="D12" s="19">
        <v>7.25</v>
      </c>
      <c r="E12" s="19">
        <f t="shared" si="1"/>
        <v>2.9008122274236783</v>
      </c>
      <c r="F12" s="20">
        <f t="shared" si="2"/>
        <v>2.112710934488141</v>
      </c>
    </row>
    <row r="13" spans="1:6" s="18" customFormat="1" ht="19.5" customHeight="1">
      <c r="A13" s="34" t="s">
        <v>10</v>
      </c>
      <c r="B13" s="16">
        <v>0.72</v>
      </c>
      <c r="C13" s="16">
        <f t="shared" si="0"/>
        <v>0.28900573997511336</v>
      </c>
      <c r="D13" s="16">
        <v>1.55</v>
      </c>
      <c r="E13" s="16">
        <f t="shared" si="1"/>
        <v>0.620173648621614</v>
      </c>
      <c r="F13" s="17">
        <f t="shared" si="2"/>
        <v>0.45458969429836366</v>
      </c>
    </row>
    <row r="14" spans="1:6" s="18" customFormat="1" ht="19.5" customHeight="1">
      <c r="A14" s="35" t="s">
        <v>11</v>
      </c>
      <c r="B14" s="19">
        <v>1.18</v>
      </c>
      <c r="C14" s="19">
        <f t="shared" si="0"/>
        <v>0.4736482960703247</v>
      </c>
      <c r="D14" s="19">
        <v>3.05</v>
      </c>
      <c r="E14" s="19">
        <f t="shared" si="1"/>
        <v>1.2203416956747888</v>
      </c>
      <c r="F14" s="20">
        <f t="shared" si="2"/>
        <v>0.8469949958725568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0.59</v>
      </c>
      <c r="E15" s="16">
        <f t="shared" si="1"/>
        <v>0.2360660985075821</v>
      </c>
      <c r="F15" s="17">
        <f t="shared" si="2"/>
        <v>0.11803304925379104</v>
      </c>
    </row>
    <row r="16" spans="1:6" s="18" customFormat="1" ht="19.5" customHeight="1">
      <c r="A16" s="23"/>
      <c r="B16" s="21">
        <f>SUM(B7:B15)</f>
        <v>18.94</v>
      </c>
      <c r="C16" s="21">
        <f t="shared" si="0"/>
        <v>7.602456548789789</v>
      </c>
      <c r="D16" s="21">
        <f>SUM(D7:D15)</f>
        <v>34.550000000000004</v>
      </c>
      <c r="E16" s="21">
        <f t="shared" si="1"/>
        <v>13.823870683791462</v>
      </c>
      <c r="F16" s="22">
        <f t="shared" si="2"/>
        <v>10.713163616290625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36.52</v>
      </c>
      <c r="C18" s="16">
        <f aca="true" t="shared" si="3" ref="C18:C34">B18/$B$34*100</f>
        <v>14.659013366515476</v>
      </c>
      <c r="D18" s="16">
        <v>59.46</v>
      </c>
      <c r="E18" s="16">
        <f aca="true" t="shared" si="4" ref="E18:E34">D18/$D$34*100</f>
        <v>23.79066138518785</v>
      </c>
      <c r="F18" s="17">
        <f aca="true" t="shared" si="5" ref="F18:F34">(C18+E18)/2</f>
        <v>19.224837375851664</v>
      </c>
    </row>
    <row r="19" spans="1:6" s="18" customFormat="1" ht="19.5" customHeight="1">
      <c r="A19" s="35" t="s">
        <v>15</v>
      </c>
      <c r="B19" s="19">
        <v>41.83</v>
      </c>
      <c r="C19" s="19">
        <f t="shared" si="3"/>
        <v>16.790430698831933</v>
      </c>
      <c r="D19" s="19">
        <v>11.7</v>
      </c>
      <c r="E19" s="19">
        <f t="shared" si="4"/>
        <v>4.681310767014764</v>
      </c>
      <c r="F19" s="20">
        <f t="shared" si="5"/>
        <v>10.735870732923349</v>
      </c>
    </row>
    <row r="20" spans="1:6" s="18" customFormat="1" ht="19.5" customHeight="1">
      <c r="A20" s="34" t="s">
        <v>16</v>
      </c>
      <c r="B20" s="16">
        <v>20.12</v>
      </c>
      <c r="C20" s="16">
        <f t="shared" si="3"/>
        <v>8.076104844860115</v>
      </c>
      <c r="D20" s="16">
        <v>22.1</v>
      </c>
      <c r="E20" s="16">
        <f t="shared" si="4"/>
        <v>8.842475893250109</v>
      </c>
      <c r="F20" s="17">
        <f t="shared" si="5"/>
        <v>8.459290369055111</v>
      </c>
    </row>
    <row r="21" spans="1:6" s="18" customFormat="1" ht="19.5" customHeight="1">
      <c r="A21" s="35" t="s">
        <v>17</v>
      </c>
      <c r="B21" s="19">
        <v>11.61</v>
      </c>
      <c r="C21" s="19">
        <f t="shared" si="3"/>
        <v>4.6602175570987034</v>
      </c>
      <c r="D21" s="19">
        <v>30.2</v>
      </c>
      <c r="E21" s="19">
        <f t="shared" si="4"/>
        <v>12.083383347337252</v>
      </c>
      <c r="F21" s="20">
        <f t="shared" si="5"/>
        <v>8.371800452217977</v>
      </c>
    </row>
    <row r="22" spans="1:6" s="18" customFormat="1" ht="19.5" customHeight="1">
      <c r="A22" s="34" t="s">
        <v>18</v>
      </c>
      <c r="B22" s="16">
        <v>20.12</v>
      </c>
      <c r="C22" s="16">
        <f t="shared" si="3"/>
        <v>8.076104844860115</v>
      </c>
      <c r="D22" s="16">
        <v>17.71</v>
      </c>
      <c r="E22" s="16">
        <f t="shared" si="4"/>
        <v>7.08598407554115</v>
      </c>
      <c r="F22" s="17">
        <f t="shared" si="5"/>
        <v>7.581044460200633</v>
      </c>
    </row>
    <row r="23" spans="1:6" s="18" customFormat="1" ht="19.5" customHeight="1">
      <c r="A23" s="35" t="s">
        <v>43</v>
      </c>
      <c r="B23" s="19">
        <v>0.53</v>
      </c>
      <c r="C23" s="19">
        <f t="shared" si="3"/>
        <v>0.2127403363705696</v>
      </c>
      <c r="D23" s="19">
        <v>0.25</v>
      </c>
      <c r="E23" s="19">
        <f t="shared" si="4"/>
        <v>0.1000280078421958</v>
      </c>
      <c r="F23" s="20">
        <f t="shared" si="5"/>
        <v>0.1563841721063827</v>
      </c>
    </row>
    <row r="24" spans="1:6" s="18" customFormat="1" ht="19.5" customHeight="1">
      <c r="A24" s="34" t="s">
        <v>19</v>
      </c>
      <c r="B24" s="16">
        <v>24.59</v>
      </c>
      <c r="C24" s="16">
        <f t="shared" si="3"/>
        <v>9.870348813872276</v>
      </c>
      <c r="D24" s="16">
        <v>16.55</v>
      </c>
      <c r="E24" s="16">
        <f t="shared" si="4"/>
        <v>6.621854119153363</v>
      </c>
      <c r="F24" s="17">
        <f t="shared" si="5"/>
        <v>8.246101466512819</v>
      </c>
    </row>
    <row r="25" spans="1:6" s="18" customFormat="1" ht="19.5" customHeight="1">
      <c r="A25" s="35" t="s">
        <v>26</v>
      </c>
      <c r="B25" s="19">
        <v>8.75</v>
      </c>
      <c r="C25" s="19">
        <f t="shared" si="3"/>
        <v>3.512222534419781</v>
      </c>
      <c r="D25" s="19">
        <v>8.8</v>
      </c>
      <c r="E25" s="19">
        <f t="shared" si="4"/>
        <v>3.520985876045293</v>
      </c>
      <c r="F25" s="20">
        <f t="shared" si="5"/>
        <v>3.516604205232537</v>
      </c>
    </row>
    <row r="26" spans="1:6" s="18" customFormat="1" ht="19.5" customHeight="1">
      <c r="A26" s="34" t="s">
        <v>20</v>
      </c>
      <c r="B26" s="16">
        <v>2.18</v>
      </c>
      <c r="C26" s="16">
        <f t="shared" si="3"/>
        <v>0.8750451571468711</v>
      </c>
      <c r="D26" s="16">
        <v>4.43</v>
      </c>
      <c r="E26" s="16">
        <f t="shared" si="4"/>
        <v>1.7724962989637094</v>
      </c>
      <c r="F26" s="17">
        <f t="shared" si="5"/>
        <v>1.3237707280552904</v>
      </c>
    </row>
    <row r="27" spans="1:6" s="18" customFormat="1" ht="19.5" customHeight="1">
      <c r="A27" s="35" t="s">
        <v>3</v>
      </c>
      <c r="B27" s="19">
        <v>1.35</v>
      </c>
      <c r="C27" s="19">
        <f t="shared" si="3"/>
        <v>0.5418857624533376</v>
      </c>
      <c r="D27" s="19">
        <v>1.31</v>
      </c>
      <c r="E27" s="19">
        <f t="shared" si="4"/>
        <v>0.5241467610931061</v>
      </c>
      <c r="F27" s="20">
        <f t="shared" si="5"/>
        <v>0.5330162617732219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0.96</v>
      </c>
      <c r="E28" s="16">
        <f t="shared" si="4"/>
        <v>0.38410755011403186</v>
      </c>
      <c r="F28" s="17">
        <f t="shared" si="5"/>
        <v>0.19205377505701593</v>
      </c>
    </row>
    <row r="29" spans="1:6" s="18" customFormat="1" ht="19.5" customHeight="1">
      <c r="A29" s="35" t="s">
        <v>22</v>
      </c>
      <c r="B29" s="19">
        <v>6.01</v>
      </c>
      <c r="C29" s="19">
        <f t="shared" si="3"/>
        <v>2.4123951350700437</v>
      </c>
      <c r="D29" s="19">
        <v>2.32</v>
      </c>
      <c r="E29" s="19">
        <f t="shared" si="4"/>
        <v>0.9282599127755771</v>
      </c>
      <c r="F29" s="20">
        <f t="shared" si="5"/>
        <v>1.6703275239228104</v>
      </c>
    </row>
    <row r="30" spans="1:6" s="18" customFormat="1" ht="19.5" customHeight="1">
      <c r="A30" s="34" t="s">
        <v>23</v>
      </c>
      <c r="B30" s="16">
        <v>0.16</v>
      </c>
      <c r="C30" s="16">
        <f t="shared" si="3"/>
        <v>0.06422349777224742</v>
      </c>
      <c r="D30" s="16">
        <v>0</v>
      </c>
      <c r="E30" s="16">
        <f t="shared" si="4"/>
        <v>0</v>
      </c>
      <c r="F30" s="17">
        <f t="shared" si="5"/>
        <v>0.03211174888612371</v>
      </c>
    </row>
    <row r="31" spans="1:6" s="18" customFormat="1" ht="19.5" customHeight="1">
      <c r="A31" s="35" t="s">
        <v>24</v>
      </c>
      <c r="B31" s="19">
        <v>12.26</v>
      </c>
      <c r="C31" s="19">
        <f t="shared" si="3"/>
        <v>4.921125516798459</v>
      </c>
      <c r="D31" s="19">
        <v>6.55</v>
      </c>
      <c r="E31" s="19">
        <f t="shared" si="4"/>
        <v>2.62073380546553</v>
      </c>
      <c r="F31" s="20">
        <f t="shared" si="5"/>
        <v>3.7709296611319942</v>
      </c>
    </row>
    <row r="32" spans="1:6" s="18" customFormat="1" ht="19.5" customHeight="1">
      <c r="A32" s="34" t="s">
        <v>25</v>
      </c>
      <c r="B32" s="16">
        <v>44.16</v>
      </c>
      <c r="C32" s="16">
        <f t="shared" si="3"/>
        <v>17.725685385140288</v>
      </c>
      <c r="D32" s="16">
        <v>33.04</v>
      </c>
      <c r="E32" s="16">
        <f t="shared" si="4"/>
        <v>13.219701516424598</v>
      </c>
      <c r="F32" s="17">
        <f t="shared" si="5"/>
        <v>15.472693450782444</v>
      </c>
    </row>
    <row r="33" spans="1:6" s="27" customFormat="1" ht="19.5" customHeight="1">
      <c r="A33" s="24"/>
      <c r="B33" s="25">
        <f>SUM(B18:B32)</f>
        <v>230.18999999999997</v>
      </c>
      <c r="C33" s="25">
        <f t="shared" si="3"/>
        <v>92.3975434512102</v>
      </c>
      <c r="D33" s="25">
        <f>SUM(D18:D32)</f>
        <v>215.38000000000002</v>
      </c>
      <c r="E33" s="25">
        <f t="shared" si="4"/>
        <v>86.17612931620855</v>
      </c>
      <c r="F33" s="26">
        <f t="shared" si="5"/>
        <v>89.28683638370937</v>
      </c>
    </row>
    <row r="34" spans="1:6" s="33" customFormat="1" ht="19.5" customHeight="1">
      <c r="A34" s="28" t="s">
        <v>4</v>
      </c>
      <c r="B34" s="29">
        <f>SUM(B7:B15,B18:B32)</f>
        <v>249.13</v>
      </c>
      <c r="C34" s="29">
        <f t="shared" si="3"/>
        <v>100</v>
      </c>
      <c r="D34" s="29">
        <f>SUM(D7:D15,D18:D32)</f>
        <v>249.93000000000004</v>
      </c>
      <c r="E34" s="29">
        <f t="shared" si="4"/>
        <v>100</v>
      </c>
      <c r="F34" s="9">
        <f t="shared" si="5"/>
        <v>100</v>
      </c>
    </row>
  </sheetData>
  <sheetProtection password="8299" sheet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341</v>
      </c>
      <c r="C4" s="88"/>
      <c r="D4" s="87" t="s">
        <v>342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343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2.27</v>
      </c>
      <c r="C7" s="16">
        <f aca="true" t="shared" si="0" ref="C7:C16">B7/$B$34*100</f>
        <v>0.9113537819174561</v>
      </c>
      <c r="D7" s="16">
        <v>1.91</v>
      </c>
      <c r="E7" s="16">
        <f aca="true" t="shared" si="1" ref="E7:E16">D7/$D$34*100</f>
        <v>0.7804838182412555</v>
      </c>
      <c r="F7" s="17">
        <f>(C7+E7)/2</f>
        <v>0.8459188000793558</v>
      </c>
    </row>
    <row r="8" spans="1:6" s="18" customFormat="1" ht="19.5" customHeight="1">
      <c r="A8" s="35" t="s">
        <v>6</v>
      </c>
      <c r="B8" s="19">
        <v>0.82</v>
      </c>
      <c r="C8" s="19">
        <f t="shared" si="0"/>
        <v>0.32921149831379476</v>
      </c>
      <c r="D8" s="19">
        <v>1.64</v>
      </c>
      <c r="E8" s="19">
        <f t="shared" si="1"/>
        <v>0.6701536449820203</v>
      </c>
      <c r="F8" s="20">
        <f aca="true" t="shared" si="2" ref="F8:F16">(C8+E8)/2</f>
        <v>0.4996825716479075</v>
      </c>
    </row>
    <row r="9" spans="1:6" s="18" customFormat="1" ht="19.5" customHeight="1">
      <c r="A9" s="34" t="s">
        <v>1</v>
      </c>
      <c r="B9" s="16">
        <v>0.01</v>
      </c>
      <c r="C9" s="16">
        <f t="shared" si="0"/>
        <v>0.004014774369680424</v>
      </c>
      <c r="D9" s="16">
        <v>0</v>
      </c>
      <c r="E9" s="16">
        <f t="shared" si="1"/>
        <v>0</v>
      </c>
      <c r="F9" s="17">
        <f t="shared" si="2"/>
        <v>0.002007387184840212</v>
      </c>
    </row>
    <row r="10" spans="1:6" s="18" customFormat="1" ht="19.5" customHeight="1">
      <c r="A10" s="35" t="s">
        <v>2</v>
      </c>
      <c r="B10" s="19">
        <v>8.16</v>
      </c>
      <c r="C10" s="19">
        <f t="shared" si="0"/>
        <v>3.276055885659226</v>
      </c>
      <c r="D10" s="19">
        <v>5.43</v>
      </c>
      <c r="E10" s="19">
        <f t="shared" si="1"/>
        <v>2.218862373324616</v>
      </c>
      <c r="F10" s="20">
        <f t="shared" si="2"/>
        <v>2.7474591294919213</v>
      </c>
    </row>
    <row r="11" spans="1:6" s="18" customFormat="1" ht="19.5" customHeight="1">
      <c r="A11" s="34" t="s">
        <v>9</v>
      </c>
      <c r="B11" s="16">
        <v>3.91</v>
      </c>
      <c r="C11" s="16">
        <f t="shared" si="0"/>
        <v>1.5697767785450456</v>
      </c>
      <c r="D11" s="16">
        <v>5.01</v>
      </c>
      <c r="E11" s="16">
        <f t="shared" si="1"/>
        <v>2.047237659365806</v>
      </c>
      <c r="F11" s="17">
        <f t="shared" si="2"/>
        <v>1.8085072189554259</v>
      </c>
    </row>
    <row r="12" spans="1:6" s="18" customFormat="1" ht="19.5" customHeight="1">
      <c r="A12" s="35" t="s">
        <v>13</v>
      </c>
      <c r="B12" s="19">
        <v>4.72</v>
      </c>
      <c r="C12" s="19">
        <f t="shared" si="0"/>
        <v>1.8949735024891599</v>
      </c>
      <c r="D12" s="19">
        <v>3.09</v>
      </c>
      <c r="E12" s="19">
        <f t="shared" si="1"/>
        <v>1.2626675384112458</v>
      </c>
      <c r="F12" s="20">
        <f t="shared" si="2"/>
        <v>1.5788205204502028</v>
      </c>
    </row>
    <row r="13" spans="1:6" s="18" customFormat="1" ht="19.5" customHeight="1">
      <c r="A13" s="34" t="s">
        <v>10</v>
      </c>
      <c r="B13" s="16">
        <v>0.58</v>
      </c>
      <c r="C13" s="16">
        <f t="shared" si="0"/>
        <v>0.23285691344146456</v>
      </c>
      <c r="D13" s="16">
        <v>1.03</v>
      </c>
      <c r="E13" s="16">
        <f t="shared" si="1"/>
        <v>0.42088917947041526</v>
      </c>
      <c r="F13" s="17">
        <f t="shared" si="2"/>
        <v>0.3268730464559399</v>
      </c>
    </row>
    <row r="14" spans="1:6" s="18" customFormat="1" ht="19.5" customHeight="1">
      <c r="A14" s="35" t="s">
        <v>11</v>
      </c>
      <c r="B14" s="19">
        <v>1.57</v>
      </c>
      <c r="C14" s="19">
        <f t="shared" si="0"/>
        <v>0.6303195760398266</v>
      </c>
      <c r="D14" s="19">
        <v>1.64</v>
      </c>
      <c r="E14" s="19">
        <f t="shared" si="1"/>
        <v>0.6701536449820203</v>
      </c>
      <c r="F14" s="20">
        <f t="shared" si="2"/>
        <v>0.6502366105109234</v>
      </c>
    </row>
    <row r="15" spans="1:6" s="18" customFormat="1" ht="19.5" customHeight="1">
      <c r="A15" s="34" t="s">
        <v>12</v>
      </c>
      <c r="B15" s="16">
        <v>0.29</v>
      </c>
      <c r="C15" s="16">
        <f t="shared" si="0"/>
        <v>0.11642845672073228</v>
      </c>
      <c r="D15" s="16">
        <v>0</v>
      </c>
      <c r="E15" s="16">
        <f t="shared" si="1"/>
        <v>0</v>
      </c>
      <c r="F15" s="17">
        <f t="shared" si="2"/>
        <v>0.05821422836036614</v>
      </c>
    </row>
    <row r="16" spans="1:6" s="18" customFormat="1" ht="19.5" customHeight="1">
      <c r="A16" s="23"/>
      <c r="B16" s="21">
        <f>SUM(B7:B15)</f>
        <v>22.33</v>
      </c>
      <c r="C16" s="21">
        <f t="shared" si="0"/>
        <v>8.964991167496386</v>
      </c>
      <c r="D16" s="21">
        <f>SUM(D7:D15)</f>
        <v>19.75</v>
      </c>
      <c r="E16" s="21">
        <f t="shared" si="1"/>
        <v>8.07044785877738</v>
      </c>
      <c r="F16" s="22">
        <f t="shared" si="2"/>
        <v>8.517719513136882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109.37</v>
      </c>
      <c r="C18" s="16">
        <f aca="true" t="shared" si="3" ref="C18:C34">B18/$B$34*100</f>
        <v>43.909587281194796</v>
      </c>
      <c r="D18" s="16">
        <v>58.23</v>
      </c>
      <c r="E18" s="16">
        <f aca="true" t="shared" si="4" ref="E18:E34">D18/$D$34*100</f>
        <v>23.79454069957503</v>
      </c>
      <c r="F18" s="17">
        <f aca="true" t="shared" si="5" ref="F18:F34">(C18+E18)/2</f>
        <v>33.85206399038491</v>
      </c>
    </row>
    <row r="19" spans="1:6" s="18" customFormat="1" ht="19.5" customHeight="1">
      <c r="A19" s="35" t="s">
        <v>15</v>
      </c>
      <c r="B19" s="19">
        <v>0.12</v>
      </c>
      <c r="C19" s="19">
        <f t="shared" si="3"/>
        <v>0.04817729243616509</v>
      </c>
      <c r="D19" s="19">
        <v>43.57</v>
      </c>
      <c r="E19" s="19">
        <f t="shared" si="4"/>
        <v>17.804020921869895</v>
      </c>
      <c r="F19" s="20">
        <f t="shared" si="5"/>
        <v>8.92609910715303</v>
      </c>
    </row>
    <row r="20" spans="1:6" s="18" customFormat="1" ht="19.5" customHeight="1">
      <c r="A20" s="34" t="s">
        <v>16</v>
      </c>
      <c r="B20" s="16">
        <v>15.26</v>
      </c>
      <c r="C20" s="16">
        <f t="shared" si="3"/>
        <v>6.126545688132326</v>
      </c>
      <c r="D20" s="16">
        <v>31.69</v>
      </c>
      <c r="E20" s="16">
        <f t="shared" si="4"/>
        <v>12.949493298463555</v>
      </c>
      <c r="F20" s="17">
        <f t="shared" si="5"/>
        <v>9.538019493297941</v>
      </c>
    </row>
    <row r="21" spans="1:6" s="18" customFormat="1" ht="19.5" customHeight="1">
      <c r="A21" s="35" t="s">
        <v>17</v>
      </c>
      <c r="B21" s="19">
        <v>30.61</v>
      </c>
      <c r="C21" s="19">
        <f t="shared" si="3"/>
        <v>12.289224345591778</v>
      </c>
      <c r="D21" s="19">
        <v>24.09</v>
      </c>
      <c r="E21" s="19">
        <f t="shared" si="4"/>
        <v>9.843903236351752</v>
      </c>
      <c r="F21" s="20">
        <f t="shared" si="5"/>
        <v>11.066563790971765</v>
      </c>
    </row>
    <row r="22" spans="1:6" s="18" customFormat="1" ht="19.5" customHeight="1">
      <c r="A22" s="34" t="s">
        <v>18</v>
      </c>
      <c r="B22" s="16">
        <v>2.26</v>
      </c>
      <c r="C22" s="16">
        <f t="shared" si="3"/>
        <v>0.9073390075477756</v>
      </c>
      <c r="D22" s="16">
        <v>4.72</v>
      </c>
      <c r="E22" s="16">
        <f t="shared" si="4"/>
        <v>1.9287348806799613</v>
      </c>
      <c r="F22" s="17">
        <f t="shared" si="5"/>
        <v>1.4180369441138685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1.56</v>
      </c>
      <c r="C24" s="16">
        <f t="shared" si="3"/>
        <v>0.6263048016701461</v>
      </c>
      <c r="D24" s="16">
        <v>3.82</v>
      </c>
      <c r="E24" s="16">
        <f t="shared" si="4"/>
        <v>1.560967636482511</v>
      </c>
      <c r="F24" s="17">
        <f t="shared" si="5"/>
        <v>1.0936362190763285</v>
      </c>
    </row>
    <row r="25" spans="1:6" s="18" customFormat="1" ht="19.5" customHeight="1">
      <c r="A25" s="35" t="s">
        <v>26</v>
      </c>
      <c r="B25" s="19">
        <v>18.82</v>
      </c>
      <c r="C25" s="19">
        <f t="shared" si="3"/>
        <v>7.555805363738558</v>
      </c>
      <c r="D25" s="19">
        <v>9.07</v>
      </c>
      <c r="E25" s="19">
        <f t="shared" si="4"/>
        <v>3.7062765609676376</v>
      </c>
      <c r="F25" s="20">
        <f t="shared" si="5"/>
        <v>5.631040962353097</v>
      </c>
    </row>
    <row r="26" spans="1:6" s="18" customFormat="1" ht="19.5" customHeight="1">
      <c r="A26" s="34" t="s">
        <v>20</v>
      </c>
      <c r="B26" s="16">
        <v>3.83</v>
      </c>
      <c r="C26" s="16">
        <f t="shared" si="3"/>
        <v>1.5376585835876022</v>
      </c>
      <c r="D26" s="16">
        <v>8.73</v>
      </c>
      <c r="E26" s="16">
        <f t="shared" si="4"/>
        <v>3.567342268715267</v>
      </c>
      <c r="F26" s="17">
        <f t="shared" si="5"/>
        <v>2.5525004261514344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</v>
      </c>
      <c r="E27" s="19">
        <f t="shared" si="4"/>
        <v>0</v>
      </c>
      <c r="F27" s="20">
        <f t="shared" si="5"/>
        <v>0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1.29</v>
      </c>
      <c r="E28" s="16">
        <f t="shared" si="4"/>
        <v>0.5271330500163454</v>
      </c>
      <c r="F28" s="17">
        <f t="shared" si="5"/>
        <v>0.2635665250081727</v>
      </c>
    </row>
    <row r="29" spans="1:6" s="18" customFormat="1" ht="19.5" customHeight="1">
      <c r="A29" s="35" t="s">
        <v>22</v>
      </c>
      <c r="B29" s="19">
        <v>1.18</v>
      </c>
      <c r="C29" s="19">
        <f t="shared" si="3"/>
        <v>0.47374337562228996</v>
      </c>
      <c r="D29" s="19">
        <v>0</v>
      </c>
      <c r="E29" s="19">
        <f t="shared" si="4"/>
        <v>0</v>
      </c>
      <c r="F29" s="20">
        <f t="shared" si="5"/>
        <v>0.23687168781114498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21.58</v>
      </c>
      <c r="C31" s="19">
        <f t="shared" si="3"/>
        <v>8.663883089770353</v>
      </c>
      <c r="D31" s="19">
        <v>7.81</v>
      </c>
      <c r="E31" s="19">
        <f t="shared" si="4"/>
        <v>3.191402419091207</v>
      </c>
      <c r="F31" s="20">
        <f t="shared" si="5"/>
        <v>5.92764275443078</v>
      </c>
    </row>
    <row r="32" spans="1:6" s="18" customFormat="1" ht="19.5" customHeight="1">
      <c r="A32" s="34" t="s">
        <v>25</v>
      </c>
      <c r="B32" s="16">
        <v>22.16</v>
      </c>
      <c r="C32" s="16">
        <f t="shared" si="3"/>
        <v>8.896740003211818</v>
      </c>
      <c r="D32" s="16">
        <v>31.95</v>
      </c>
      <c r="E32" s="16">
        <f t="shared" si="4"/>
        <v>13.055737169009483</v>
      </c>
      <c r="F32" s="17">
        <f t="shared" si="5"/>
        <v>10.97623858611065</v>
      </c>
    </row>
    <row r="33" spans="1:6" s="27" customFormat="1" ht="19.5" customHeight="1">
      <c r="A33" s="24"/>
      <c r="B33" s="25">
        <f>SUM(B18:B32)</f>
        <v>226.75000000000003</v>
      </c>
      <c r="C33" s="25">
        <f t="shared" si="3"/>
        <v>91.03500883250362</v>
      </c>
      <c r="D33" s="25">
        <f>SUM(D18:D32)</f>
        <v>224.96999999999997</v>
      </c>
      <c r="E33" s="25">
        <f t="shared" si="4"/>
        <v>91.92955214122264</v>
      </c>
      <c r="F33" s="26">
        <f t="shared" si="5"/>
        <v>91.48228048686313</v>
      </c>
    </row>
    <row r="34" spans="1:6" s="33" customFormat="1" ht="19.5" customHeight="1">
      <c r="A34" s="28" t="s">
        <v>4</v>
      </c>
      <c r="B34" s="29">
        <f>SUM(B7:B15,B18:B32)</f>
        <v>249.08</v>
      </c>
      <c r="C34" s="29">
        <f t="shared" si="3"/>
        <v>100</v>
      </c>
      <c r="D34" s="29">
        <f>SUM(D7:D15,D18:D32)</f>
        <v>244.71999999999994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I21" sqref="I21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345</v>
      </c>
      <c r="C4" s="88"/>
      <c r="D4" s="87" t="s">
        <v>346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347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5.23</v>
      </c>
      <c r="C7" s="16">
        <f aca="true" t="shared" si="0" ref="C7:C16">B7/$B$34*100</f>
        <v>2.109296229078443</v>
      </c>
      <c r="D7" s="16">
        <v>6.53</v>
      </c>
      <c r="E7" s="16">
        <f aca="true" t="shared" si="1" ref="E7:E16">D7/$D$34*100</f>
        <v>2.624176177463431</v>
      </c>
      <c r="F7" s="17">
        <f>(C7+E7)/2</f>
        <v>2.366736203270937</v>
      </c>
    </row>
    <row r="8" spans="1:6" s="18" customFormat="1" ht="19.5" customHeight="1">
      <c r="A8" s="35" t="s">
        <v>6</v>
      </c>
      <c r="B8" s="19">
        <v>0</v>
      </c>
      <c r="C8" s="19">
        <f t="shared" si="0"/>
        <v>0</v>
      </c>
      <c r="D8" s="19">
        <v>3.27</v>
      </c>
      <c r="E8" s="19">
        <f t="shared" si="1"/>
        <v>1.3140974119916413</v>
      </c>
      <c r="F8" s="20">
        <f aca="true" t="shared" si="2" ref="F8:F16">(C8+E8)/2</f>
        <v>0.6570487059958207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0.04</v>
      </c>
      <c r="E9" s="16">
        <f t="shared" si="1"/>
        <v>0.016074586079408457</v>
      </c>
      <c r="F9" s="17">
        <f t="shared" si="2"/>
        <v>0.008037293039704229</v>
      </c>
    </row>
    <row r="10" spans="1:6" s="18" customFormat="1" ht="19.5" customHeight="1">
      <c r="A10" s="35" t="s">
        <v>2</v>
      </c>
      <c r="B10" s="19">
        <v>2.95</v>
      </c>
      <c r="C10" s="19">
        <f t="shared" si="0"/>
        <v>1.189755999193386</v>
      </c>
      <c r="D10" s="19">
        <v>1.21</v>
      </c>
      <c r="E10" s="19">
        <f t="shared" si="1"/>
        <v>0.4862562289021058</v>
      </c>
      <c r="F10" s="20">
        <f t="shared" si="2"/>
        <v>0.8380061140477458</v>
      </c>
    </row>
    <row r="11" spans="1:6" s="18" customFormat="1" ht="19.5" customHeight="1">
      <c r="A11" s="34" t="s">
        <v>9</v>
      </c>
      <c r="B11" s="16">
        <v>0.46</v>
      </c>
      <c r="C11" s="16">
        <f t="shared" si="0"/>
        <v>0.18552127445049404</v>
      </c>
      <c r="D11" s="16">
        <v>0</v>
      </c>
      <c r="E11" s="16">
        <f t="shared" si="1"/>
        <v>0</v>
      </c>
      <c r="F11" s="17">
        <f t="shared" si="2"/>
        <v>0.09276063722524702</v>
      </c>
    </row>
    <row r="12" spans="1:6" s="18" customFormat="1" ht="19.5" customHeight="1">
      <c r="A12" s="35" t="s">
        <v>13</v>
      </c>
      <c r="B12" s="19">
        <v>0</v>
      </c>
      <c r="C12" s="19">
        <f t="shared" si="0"/>
        <v>0</v>
      </c>
      <c r="D12" s="19">
        <v>1.03</v>
      </c>
      <c r="E12" s="19">
        <f t="shared" si="1"/>
        <v>0.4139205915447678</v>
      </c>
      <c r="F12" s="20">
        <f t="shared" si="2"/>
        <v>0.2069602957723839</v>
      </c>
    </row>
    <row r="13" spans="1:6" s="18" customFormat="1" ht="19.5" customHeight="1">
      <c r="A13" s="34" t="s">
        <v>10</v>
      </c>
      <c r="B13" s="16">
        <v>0</v>
      </c>
      <c r="C13" s="16">
        <f t="shared" si="0"/>
        <v>0</v>
      </c>
      <c r="D13" s="16">
        <v>0</v>
      </c>
      <c r="E13" s="16">
        <f t="shared" si="1"/>
        <v>0</v>
      </c>
      <c r="F13" s="17">
        <f t="shared" si="2"/>
        <v>0</v>
      </c>
    </row>
    <row r="14" spans="1:6" s="18" customFormat="1" ht="19.5" customHeight="1">
      <c r="A14" s="35" t="s">
        <v>11</v>
      </c>
      <c r="B14" s="19">
        <v>1.44</v>
      </c>
      <c r="C14" s="19">
        <f t="shared" si="0"/>
        <v>0.5807622504537204</v>
      </c>
      <c r="D14" s="19">
        <v>0.49</v>
      </c>
      <c r="E14" s="19">
        <f t="shared" si="1"/>
        <v>0.19691367947275357</v>
      </c>
      <c r="F14" s="20">
        <f t="shared" si="2"/>
        <v>0.38883796496323697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10.08</v>
      </c>
      <c r="C16" s="21">
        <f t="shared" si="0"/>
        <v>4.0653357531760435</v>
      </c>
      <c r="D16" s="21">
        <f>SUM(D7:D15)</f>
        <v>12.57</v>
      </c>
      <c r="E16" s="21">
        <f t="shared" si="1"/>
        <v>5.051438675454108</v>
      </c>
      <c r="F16" s="22">
        <f t="shared" si="2"/>
        <v>4.558387214315076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33.59</v>
      </c>
      <c r="C18" s="16">
        <f aca="true" t="shared" si="3" ref="C18:C34">B18/$B$34*100</f>
        <v>13.547086106069772</v>
      </c>
      <c r="D18" s="16">
        <v>4.54</v>
      </c>
      <c r="E18" s="16">
        <f aca="true" t="shared" si="4" ref="E18:E34">D18/$D$34*100</f>
        <v>1.8244655200128599</v>
      </c>
      <c r="F18" s="17">
        <f aca="true" t="shared" si="5" ref="F18:F34">(C18+E18)/2</f>
        <v>7.685775813041316</v>
      </c>
    </row>
    <row r="19" spans="1:6" s="18" customFormat="1" ht="19.5" customHeight="1">
      <c r="A19" s="35" t="s">
        <v>15</v>
      </c>
      <c r="B19" s="19">
        <v>30.82</v>
      </c>
      <c r="C19" s="19">
        <f t="shared" si="3"/>
        <v>12.4299253881831</v>
      </c>
      <c r="D19" s="19">
        <v>9.68</v>
      </c>
      <c r="E19" s="19">
        <f t="shared" si="4"/>
        <v>3.8900498312168463</v>
      </c>
      <c r="F19" s="20">
        <f t="shared" si="5"/>
        <v>8.159987609699973</v>
      </c>
    </row>
    <row r="20" spans="1:6" s="18" customFormat="1" ht="19.5" customHeight="1">
      <c r="A20" s="34" t="s">
        <v>16</v>
      </c>
      <c r="B20" s="16">
        <v>0</v>
      </c>
      <c r="C20" s="16">
        <f t="shared" si="3"/>
        <v>0</v>
      </c>
      <c r="D20" s="16">
        <v>19.97</v>
      </c>
      <c r="E20" s="16">
        <f t="shared" si="4"/>
        <v>8.025237100144672</v>
      </c>
      <c r="F20" s="17">
        <f t="shared" si="5"/>
        <v>4.012618550072336</v>
      </c>
    </row>
    <row r="21" spans="1:6" s="18" customFormat="1" ht="19.5" customHeight="1">
      <c r="A21" s="35" t="s">
        <v>17</v>
      </c>
      <c r="B21" s="19">
        <v>21.74</v>
      </c>
      <c r="C21" s="19">
        <f t="shared" si="3"/>
        <v>8.767896753377697</v>
      </c>
      <c r="D21" s="19">
        <v>28.74</v>
      </c>
      <c r="E21" s="19">
        <f t="shared" si="4"/>
        <v>11.549590098054976</v>
      </c>
      <c r="F21" s="20">
        <f t="shared" si="5"/>
        <v>10.158743425716336</v>
      </c>
    </row>
    <row r="22" spans="1:6" s="18" customFormat="1" ht="19.5" customHeight="1">
      <c r="A22" s="34" t="s">
        <v>18</v>
      </c>
      <c r="B22" s="16">
        <v>1.51</v>
      </c>
      <c r="C22" s="16">
        <f t="shared" si="3"/>
        <v>0.6089937487396652</v>
      </c>
      <c r="D22" s="16">
        <v>3.82</v>
      </c>
      <c r="E22" s="16">
        <f t="shared" si="4"/>
        <v>1.5351229705835074</v>
      </c>
      <c r="F22" s="17">
        <f t="shared" si="5"/>
        <v>1.0720583596615862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16.01</v>
      </c>
      <c r="C24" s="16">
        <f t="shared" si="3"/>
        <v>6.456946965113934</v>
      </c>
      <c r="D24" s="16">
        <v>19.13</v>
      </c>
      <c r="E24" s="16">
        <f t="shared" si="4"/>
        <v>7.687670792477094</v>
      </c>
      <c r="F24" s="17">
        <f t="shared" si="5"/>
        <v>7.072308878795514</v>
      </c>
    </row>
    <row r="25" spans="1:6" s="18" customFormat="1" ht="19.5" customHeight="1">
      <c r="A25" s="35" t="s">
        <v>26</v>
      </c>
      <c r="B25" s="19">
        <v>49.27</v>
      </c>
      <c r="C25" s="19">
        <f t="shared" si="3"/>
        <v>19.870941722121398</v>
      </c>
      <c r="D25" s="19">
        <v>16.38</v>
      </c>
      <c r="E25" s="19">
        <f t="shared" si="4"/>
        <v>6.582542999517763</v>
      </c>
      <c r="F25" s="20">
        <f t="shared" si="5"/>
        <v>13.22674236081958</v>
      </c>
    </row>
    <row r="26" spans="1:6" s="18" customFormat="1" ht="19.5" customHeight="1">
      <c r="A26" s="34" t="s">
        <v>20</v>
      </c>
      <c r="B26" s="16">
        <v>1.48</v>
      </c>
      <c r="C26" s="16">
        <f t="shared" si="3"/>
        <v>0.5968945351885461</v>
      </c>
      <c r="D26" s="16">
        <v>0.28</v>
      </c>
      <c r="E26" s="16">
        <f t="shared" si="4"/>
        <v>0.11252210255585922</v>
      </c>
      <c r="F26" s="17">
        <f t="shared" si="5"/>
        <v>0.35470831887220267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2.46</v>
      </c>
      <c r="E27" s="19">
        <f t="shared" si="4"/>
        <v>0.9885870438836202</v>
      </c>
      <c r="F27" s="20">
        <f t="shared" si="5"/>
        <v>0.4942935219418101</v>
      </c>
    </row>
    <row r="28" spans="1:6" s="18" customFormat="1" ht="19.5" customHeight="1">
      <c r="A28" s="34" t="s">
        <v>21</v>
      </c>
      <c r="B28" s="16">
        <v>0</v>
      </c>
      <c r="C28" s="16">
        <f t="shared" si="3"/>
        <v>0</v>
      </c>
      <c r="D28" s="16">
        <v>64.21</v>
      </c>
      <c r="E28" s="16">
        <f t="shared" si="4"/>
        <v>25.803729303970425</v>
      </c>
      <c r="F28" s="17">
        <f t="shared" si="5"/>
        <v>12.901864651985212</v>
      </c>
    </row>
    <row r="29" spans="1:6" s="18" customFormat="1" ht="19.5" customHeight="1">
      <c r="A29" s="35" t="s">
        <v>22</v>
      </c>
      <c r="B29" s="19">
        <v>6.43</v>
      </c>
      <c r="C29" s="19">
        <f t="shared" si="3"/>
        <v>2.59326477112321</v>
      </c>
      <c r="D29" s="19">
        <v>0.54</v>
      </c>
      <c r="E29" s="19">
        <f t="shared" si="4"/>
        <v>0.2170069120720142</v>
      </c>
      <c r="F29" s="20">
        <f t="shared" si="5"/>
        <v>1.4051358415976123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26.43</v>
      </c>
      <c r="C31" s="19">
        <f t="shared" si="3"/>
        <v>10.659407138535993</v>
      </c>
      <c r="D31" s="19">
        <v>23.03</v>
      </c>
      <c r="E31" s="19">
        <f t="shared" si="4"/>
        <v>9.25494293521942</v>
      </c>
      <c r="F31" s="20">
        <f t="shared" si="5"/>
        <v>9.957175036877707</v>
      </c>
    </row>
    <row r="32" spans="1:6" s="18" customFormat="1" ht="19.5" customHeight="1">
      <c r="A32" s="34" t="s">
        <v>25</v>
      </c>
      <c r="B32" s="16">
        <v>50.59</v>
      </c>
      <c r="C32" s="16">
        <f t="shared" si="3"/>
        <v>20.40330711837064</v>
      </c>
      <c r="D32" s="16">
        <v>43.49</v>
      </c>
      <c r="E32" s="16">
        <f t="shared" si="4"/>
        <v>17.477093714836844</v>
      </c>
      <c r="F32" s="17">
        <f t="shared" si="5"/>
        <v>18.940200416603744</v>
      </c>
    </row>
    <row r="33" spans="1:6" s="27" customFormat="1" ht="19.5" customHeight="1">
      <c r="A33" s="24"/>
      <c r="B33" s="25">
        <f>SUM(B18:B32)</f>
        <v>237.87</v>
      </c>
      <c r="C33" s="25">
        <f t="shared" si="3"/>
        <v>95.93466424682396</v>
      </c>
      <c r="D33" s="25">
        <f>SUM(D18:D32)</f>
        <v>236.26999999999998</v>
      </c>
      <c r="E33" s="25">
        <f t="shared" si="4"/>
        <v>94.94856132454589</v>
      </c>
      <c r="F33" s="26">
        <f t="shared" si="5"/>
        <v>95.44161278568492</v>
      </c>
    </row>
    <row r="34" spans="1:6" s="33" customFormat="1" ht="19.5" customHeight="1">
      <c r="A34" s="28" t="s">
        <v>4</v>
      </c>
      <c r="B34" s="29">
        <f>SUM(B7:B15,B18:B32)</f>
        <v>247.95000000000002</v>
      </c>
      <c r="C34" s="29">
        <f t="shared" si="3"/>
        <v>100</v>
      </c>
      <c r="D34" s="29">
        <f>SUM(D7:D15,D18:D32)</f>
        <v>248.83999999999997</v>
      </c>
      <c r="E34" s="29">
        <f t="shared" si="4"/>
        <v>100</v>
      </c>
      <c r="F34" s="9">
        <f t="shared" si="5"/>
        <v>100</v>
      </c>
    </row>
  </sheetData>
  <sheetProtection password="8299" sheet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352</v>
      </c>
      <c r="C4" s="88"/>
      <c r="D4" s="87" t="s">
        <v>353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354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4.06</v>
      </c>
      <c r="C7" s="16">
        <f aca="true" t="shared" si="0" ref="C7:C16">B7/$B$34*100</f>
        <v>1.6531617736878532</v>
      </c>
      <c r="D7" s="16">
        <v>6.29</v>
      </c>
      <c r="E7" s="16">
        <f aca="true" t="shared" si="1" ref="E7:E16">D7/$D$34*100</f>
        <v>2.5931728232189974</v>
      </c>
      <c r="F7" s="17">
        <f>(C7+E7)/2</f>
        <v>2.123167298453425</v>
      </c>
    </row>
    <row r="8" spans="1:6" s="18" customFormat="1" ht="19.5" customHeight="1">
      <c r="A8" s="35" t="s">
        <v>6</v>
      </c>
      <c r="B8" s="19">
        <v>2.91</v>
      </c>
      <c r="C8" s="19">
        <f t="shared" si="0"/>
        <v>1.1849016653772546</v>
      </c>
      <c r="D8" s="19">
        <v>2.06</v>
      </c>
      <c r="E8" s="19">
        <f t="shared" si="1"/>
        <v>0.8492744063324539</v>
      </c>
      <c r="F8" s="20">
        <f aca="true" t="shared" si="2" ref="F8:F16">(C8+E8)/2</f>
        <v>1.0170880358548542</v>
      </c>
    </row>
    <row r="9" spans="1:6" s="18" customFormat="1" ht="19.5" customHeight="1">
      <c r="A9" s="34" t="s">
        <v>1</v>
      </c>
      <c r="B9" s="16">
        <v>0.19</v>
      </c>
      <c r="C9" s="16">
        <f t="shared" si="0"/>
        <v>0.07736471354696851</v>
      </c>
      <c r="D9" s="16">
        <v>0</v>
      </c>
      <c r="E9" s="16">
        <f t="shared" si="1"/>
        <v>0</v>
      </c>
      <c r="F9" s="17">
        <f t="shared" si="2"/>
        <v>0.03868235677348426</v>
      </c>
    </row>
    <row r="10" spans="1:6" s="18" customFormat="1" ht="19.5" customHeight="1">
      <c r="A10" s="35" t="s">
        <v>2</v>
      </c>
      <c r="B10" s="19">
        <v>8</v>
      </c>
      <c r="C10" s="19">
        <f t="shared" si="0"/>
        <v>3.2574616230302533</v>
      </c>
      <c r="D10" s="19">
        <v>7.98</v>
      </c>
      <c r="E10" s="19">
        <f t="shared" si="1"/>
        <v>3.2899076517150396</v>
      </c>
      <c r="F10" s="20">
        <f t="shared" si="2"/>
        <v>3.2736846373726465</v>
      </c>
    </row>
    <row r="11" spans="1:6" s="18" customFormat="1" ht="19.5" customHeight="1">
      <c r="A11" s="34" t="s">
        <v>9</v>
      </c>
      <c r="B11" s="16">
        <v>4.32</v>
      </c>
      <c r="C11" s="16">
        <f t="shared" si="0"/>
        <v>1.7590292764363369</v>
      </c>
      <c r="D11" s="16">
        <v>5.65</v>
      </c>
      <c r="E11" s="16">
        <f t="shared" si="1"/>
        <v>2.329320580474934</v>
      </c>
      <c r="F11" s="17">
        <f t="shared" si="2"/>
        <v>2.0441749284556354</v>
      </c>
    </row>
    <row r="12" spans="1:6" s="18" customFormat="1" ht="19.5" customHeight="1">
      <c r="A12" s="35" t="s">
        <v>13</v>
      </c>
      <c r="B12" s="19">
        <v>3.54</v>
      </c>
      <c r="C12" s="19">
        <f t="shared" si="0"/>
        <v>1.4414267681908872</v>
      </c>
      <c r="D12" s="19">
        <v>5.97</v>
      </c>
      <c r="E12" s="19">
        <f t="shared" si="1"/>
        <v>2.4612467018469655</v>
      </c>
      <c r="F12" s="20">
        <f t="shared" si="2"/>
        <v>1.9513367350189263</v>
      </c>
    </row>
    <row r="13" spans="1:6" s="18" customFormat="1" ht="19.5" customHeight="1">
      <c r="A13" s="34" t="s">
        <v>10</v>
      </c>
      <c r="B13" s="16">
        <v>0.5</v>
      </c>
      <c r="C13" s="16">
        <f t="shared" si="0"/>
        <v>0.20359135143939083</v>
      </c>
      <c r="D13" s="16">
        <v>0.43</v>
      </c>
      <c r="E13" s="16">
        <f t="shared" si="1"/>
        <v>0.17727572559366755</v>
      </c>
      <c r="F13" s="17">
        <f t="shared" si="2"/>
        <v>0.1904335385165292</v>
      </c>
    </row>
    <row r="14" spans="1:6" s="18" customFormat="1" ht="19.5" customHeight="1">
      <c r="A14" s="35" t="s">
        <v>11</v>
      </c>
      <c r="B14" s="19">
        <v>2.06</v>
      </c>
      <c r="C14" s="19">
        <f t="shared" si="0"/>
        <v>0.8387963679302902</v>
      </c>
      <c r="D14" s="19">
        <v>3.34</v>
      </c>
      <c r="E14" s="19">
        <f t="shared" si="1"/>
        <v>1.3769788918205805</v>
      </c>
      <c r="F14" s="20">
        <f t="shared" si="2"/>
        <v>1.1078876298754354</v>
      </c>
    </row>
    <row r="15" spans="1:6" s="18" customFormat="1" ht="19.5" customHeight="1">
      <c r="A15" s="34" t="s">
        <v>12</v>
      </c>
      <c r="B15" s="16">
        <v>0.02</v>
      </c>
      <c r="C15" s="16">
        <f t="shared" si="0"/>
        <v>0.008143654057575634</v>
      </c>
      <c r="D15" s="16">
        <v>0.01</v>
      </c>
      <c r="E15" s="16">
        <f t="shared" si="1"/>
        <v>0.0041226912928759895</v>
      </c>
      <c r="F15" s="17">
        <f t="shared" si="2"/>
        <v>0.006133172675225812</v>
      </c>
    </row>
    <row r="16" spans="1:6" s="18" customFormat="1" ht="19.5" customHeight="1">
      <c r="A16" s="23"/>
      <c r="B16" s="21">
        <f>SUM(B7:B15)</f>
        <v>25.599999999999998</v>
      </c>
      <c r="C16" s="21">
        <f t="shared" si="0"/>
        <v>10.423877193696809</v>
      </c>
      <c r="D16" s="21">
        <f>SUM(D7:D15)</f>
        <v>31.729999999999997</v>
      </c>
      <c r="E16" s="21">
        <f t="shared" si="1"/>
        <v>13.081299472295512</v>
      </c>
      <c r="F16" s="22">
        <f t="shared" si="2"/>
        <v>11.752588332996162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78.93</v>
      </c>
      <c r="C18" s="16">
        <f aca="true" t="shared" si="3" ref="C18:C34">B18/$B$34*100</f>
        <v>32.138930738222236</v>
      </c>
      <c r="D18" s="16">
        <v>96.73</v>
      </c>
      <c r="E18" s="16">
        <f aca="true" t="shared" si="4" ref="E18:E34">D18/$D$34*100</f>
        <v>39.87879287598945</v>
      </c>
      <c r="F18" s="17">
        <f aca="true" t="shared" si="5" ref="F18:F34">(C18+E18)/2</f>
        <v>36.008861807105845</v>
      </c>
    </row>
    <row r="19" spans="1:6" s="18" customFormat="1" ht="19.5" customHeight="1">
      <c r="A19" s="35" t="s">
        <v>15</v>
      </c>
      <c r="B19" s="19">
        <v>34.45</v>
      </c>
      <c r="C19" s="19">
        <f t="shared" si="3"/>
        <v>14.02744411417403</v>
      </c>
      <c r="D19" s="19">
        <v>15.63</v>
      </c>
      <c r="E19" s="19">
        <f t="shared" si="4"/>
        <v>6.443766490765173</v>
      </c>
      <c r="F19" s="20">
        <f t="shared" si="5"/>
        <v>10.235605302469601</v>
      </c>
    </row>
    <row r="20" spans="1:6" s="18" customFormat="1" ht="19.5" customHeight="1">
      <c r="A20" s="34" t="s">
        <v>16</v>
      </c>
      <c r="B20" s="16">
        <v>13.72</v>
      </c>
      <c r="C20" s="16">
        <f t="shared" si="3"/>
        <v>5.586546683496884</v>
      </c>
      <c r="D20" s="16">
        <v>19.88</v>
      </c>
      <c r="E20" s="16">
        <f t="shared" si="4"/>
        <v>8.195910290237467</v>
      </c>
      <c r="F20" s="17">
        <f t="shared" si="5"/>
        <v>6.891228486867176</v>
      </c>
    </row>
    <row r="21" spans="1:6" s="18" customFormat="1" ht="19.5" customHeight="1">
      <c r="A21" s="35" t="s">
        <v>17</v>
      </c>
      <c r="B21" s="19">
        <v>27.83</v>
      </c>
      <c r="C21" s="19">
        <f t="shared" si="3"/>
        <v>11.331894621116492</v>
      </c>
      <c r="D21" s="19">
        <v>25.27</v>
      </c>
      <c r="E21" s="19">
        <f t="shared" si="4"/>
        <v>10.418040897097624</v>
      </c>
      <c r="F21" s="20">
        <f t="shared" si="5"/>
        <v>10.874967759107058</v>
      </c>
    </row>
    <row r="22" spans="1:6" s="18" customFormat="1" ht="19.5" customHeight="1">
      <c r="A22" s="34" t="s">
        <v>18</v>
      </c>
      <c r="B22" s="16">
        <v>0.31</v>
      </c>
      <c r="C22" s="16">
        <f t="shared" si="3"/>
        <v>0.1262266378924223</v>
      </c>
      <c r="D22" s="16">
        <v>0.37</v>
      </c>
      <c r="E22" s="16">
        <f t="shared" si="4"/>
        <v>0.15253957783641162</v>
      </c>
      <c r="F22" s="17">
        <f t="shared" si="5"/>
        <v>0.13938310786441696</v>
      </c>
    </row>
    <row r="23" spans="1:6" s="18" customFormat="1" ht="19.5" customHeight="1">
      <c r="A23" s="35" t="s">
        <v>43</v>
      </c>
      <c r="B23" s="19">
        <v>0</v>
      </c>
      <c r="C23" s="19">
        <f t="shared" si="3"/>
        <v>0</v>
      </c>
      <c r="D23" s="19">
        <v>0</v>
      </c>
      <c r="E23" s="19">
        <f t="shared" si="4"/>
        <v>0</v>
      </c>
      <c r="F23" s="20">
        <f t="shared" si="5"/>
        <v>0</v>
      </c>
    </row>
    <row r="24" spans="1:6" s="18" customFormat="1" ht="19.5" customHeight="1">
      <c r="A24" s="34" t="s">
        <v>19</v>
      </c>
      <c r="B24" s="16">
        <v>14.76</v>
      </c>
      <c r="C24" s="16">
        <f t="shared" si="3"/>
        <v>6.010016694490817</v>
      </c>
      <c r="D24" s="16">
        <v>18.74</v>
      </c>
      <c r="E24" s="16">
        <f t="shared" si="4"/>
        <v>7.725923482849603</v>
      </c>
      <c r="F24" s="17">
        <f t="shared" si="5"/>
        <v>6.86797008867021</v>
      </c>
    </row>
    <row r="25" spans="1:6" s="18" customFormat="1" ht="19.5" customHeight="1">
      <c r="A25" s="35" t="s">
        <v>26</v>
      </c>
      <c r="B25" s="19">
        <v>7.94</v>
      </c>
      <c r="C25" s="19">
        <f t="shared" si="3"/>
        <v>3.2330306608575263</v>
      </c>
      <c r="D25" s="19">
        <v>3.57</v>
      </c>
      <c r="E25" s="19">
        <f t="shared" si="4"/>
        <v>1.4718007915567282</v>
      </c>
      <c r="F25" s="20">
        <f t="shared" si="5"/>
        <v>2.352415726207127</v>
      </c>
    </row>
    <row r="26" spans="1:6" s="18" customFormat="1" ht="19.5" customHeight="1">
      <c r="A26" s="34" t="s">
        <v>20</v>
      </c>
      <c r="B26" s="16">
        <v>1.43</v>
      </c>
      <c r="C26" s="16">
        <f t="shared" si="3"/>
        <v>0.5822712651166577</v>
      </c>
      <c r="D26" s="16">
        <v>2.43</v>
      </c>
      <c r="E26" s="16">
        <f t="shared" si="4"/>
        <v>1.0018139841688656</v>
      </c>
      <c r="F26" s="17">
        <f t="shared" si="5"/>
        <v>0.7920426246427617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1.12</v>
      </c>
      <c r="E27" s="19">
        <f t="shared" si="4"/>
        <v>0.46174142480211083</v>
      </c>
      <c r="F27" s="20">
        <f t="shared" si="5"/>
        <v>0.23087071240105542</v>
      </c>
    </row>
    <row r="28" spans="1:6" s="18" customFormat="1" ht="19.5" customHeight="1">
      <c r="A28" s="34" t="s">
        <v>21</v>
      </c>
      <c r="B28" s="16">
        <v>1.8</v>
      </c>
      <c r="C28" s="16">
        <f t="shared" si="3"/>
        <v>0.732928865181807</v>
      </c>
      <c r="D28" s="16">
        <v>0</v>
      </c>
      <c r="E28" s="16">
        <f t="shared" si="4"/>
        <v>0</v>
      </c>
      <c r="F28" s="17">
        <f t="shared" si="5"/>
        <v>0.3664644325909035</v>
      </c>
    </row>
    <row r="29" spans="1:6" s="18" customFormat="1" ht="19.5" customHeight="1">
      <c r="A29" s="35" t="s">
        <v>22</v>
      </c>
      <c r="B29" s="19">
        <v>0.37</v>
      </c>
      <c r="C29" s="19">
        <f t="shared" si="3"/>
        <v>0.1506576000651492</v>
      </c>
      <c r="D29" s="19">
        <v>0.09</v>
      </c>
      <c r="E29" s="19">
        <f t="shared" si="4"/>
        <v>0.0371042216358839</v>
      </c>
      <c r="F29" s="20">
        <f t="shared" si="5"/>
        <v>0.09388091085051654</v>
      </c>
    </row>
    <row r="30" spans="1:6" s="18" customFormat="1" ht="19.5" customHeight="1">
      <c r="A30" s="34" t="s">
        <v>23</v>
      </c>
      <c r="B30" s="16">
        <v>0.01</v>
      </c>
      <c r="C30" s="16">
        <f t="shared" si="3"/>
        <v>0.004071827028787817</v>
      </c>
      <c r="D30" s="16">
        <v>0.01</v>
      </c>
      <c r="E30" s="16">
        <f t="shared" si="4"/>
        <v>0.0041226912928759895</v>
      </c>
      <c r="F30" s="17">
        <f t="shared" si="5"/>
        <v>0.004097259160831903</v>
      </c>
    </row>
    <row r="31" spans="1:6" s="18" customFormat="1" ht="19.5" customHeight="1">
      <c r="A31" s="35" t="s">
        <v>24</v>
      </c>
      <c r="B31" s="19">
        <v>2.32</v>
      </c>
      <c r="C31" s="19">
        <f t="shared" si="3"/>
        <v>0.9446638706787734</v>
      </c>
      <c r="D31" s="19">
        <v>5.26</v>
      </c>
      <c r="E31" s="19">
        <f t="shared" si="4"/>
        <v>2.1685356200527703</v>
      </c>
      <c r="F31" s="20">
        <f t="shared" si="5"/>
        <v>1.5565997453657718</v>
      </c>
    </row>
    <row r="32" spans="1:6" s="18" customFormat="1" ht="19.5" customHeight="1">
      <c r="A32" s="34" t="s">
        <v>25</v>
      </c>
      <c r="B32" s="16">
        <v>36.12</v>
      </c>
      <c r="C32" s="16">
        <f t="shared" si="3"/>
        <v>14.707439227981592</v>
      </c>
      <c r="D32" s="16">
        <v>21.73</v>
      </c>
      <c r="E32" s="16">
        <f t="shared" si="4"/>
        <v>8.958608179419524</v>
      </c>
      <c r="F32" s="17">
        <f t="shared" si="5"/>
        <v>11.833023703700558</v>
      </c>
    </row>
    <row r="33" spans="1:6" s="27" customFormat="1" ht="19.5" customHeight="1">
      <c r="A33" s="24"/>
      <c r="B33" s="25">
        <f>SUM(B18:B32)</f>
        <v>219.99</v>
      </c>
      <c r="C33" s="25">
        <f t="shared" si="3"/>
        <v>89.57612280630318</v>
      </c>
      <c r="D33" s="25">
        <f>SUM(D18:D32)</f>
        <v>210.83</v>
      </c>
      <c r="E33" s="25">
        <f t="shared" si="4"/>
        <v>86.91870052770449</v>
      </c>
      <c r="F33" s="26">
        <f t="shared" si="5"/>
        <v>88.24741166700383</v>
      </c>
    </row>
    <row r="34" spans="1:6" s="33" customFormat="1" ht="19.5" customHeight="1">
      <c r="A34" s="28" t="s">
        <v>4</v>
      </c>
      <c r="B34" s="29">
        <f>SUM(B7:B15,B18:B32)</f>
        <v>245.59000000000003</v>
      </c>
      <c r="C34" s="29">
        <f t="shared" si="3"/>
        <v>100</v>
      </c>
      <c r="D34" s="29">
        <f>SUM(D7:D15,D18:D32)</f>
        <v>242.56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349</v>
      </c>
      <c r="C4" s="88"/>
      <c r="D4" s="87" t="s">
        <v>350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351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3.37</v>
      </c>
      <c r="C7" s="16">
        <f aca="true" t="shared" si="0" ref="C7:C16">B7/$B$34*100</f>
        <v>1.3300181545504774</v>
      </c>
      <c r="D7" s="16">
        <v>3.66</v>
      </c>
      <c r="E7" s="16">
        <f aca="true" t="shared" si="1" ref="E7:E16">D7/$D$34*100</f>
        <v>1.440151097820099</v>
      </c>
      <c r="F7" s="17">
        <f>(C7+E7)/2</f>
        <v>1.3850846261852883</v>
      </c>
    </row>
    <row r="8" spans="1:6" s="18" customFormat="1" ht="19.5" customHeight="1">
      <c r="A8" s="35" t="s">
        <v>6</v>
      </c>
      <c r="B8" s="19">
        <v>3.21</v>
      </c>
      <c r="C8" s="19">
        <f t="shared" si="0"/>
        <v>1.266871892019891</v>
      </c>
      <c r="D8" s="19">
        <v>3.03</v>
      </c>
      <c r="E8" s="19">
        <f t="shared" si="1"/>
        <v>1.192256236719918</v>
      </c>
      <c r="F8" s="20">
        <f aca="true" t="shared" si="2" ref="F8:F16">(C8+E8)/2</f>
        <v>1.2295640643699044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0.03</v>
      </c>
      <c r="E9" s="16">
        <f t="shared" si="1"/>
        <v>0.011804517195246713</v>
      </c>
      <c r="F9" s="17">
        <f t="shared" si="2"/>
        <v>0.005902258597623357</v>
      </c>
    </row>
    <row r="10" spans="1:6" s="18" customFormat="1" ht="19.5" customHeight="1">
      <c r="A10" s="35" t="s">
        <v>2</v>
      </c>
      <c r="B10" s="19">
        <v>6.07</v>
      </c>
      <c r="C10" s="19">
        <f t="shared" si="0"/>
        <v>2.395611334754124</v>
      </c>
      <c r="D10" s="19">
        <v>7.16</v>
      </c>
      <c r="E10" s="19">
        <f t="shared" si="1"/>
        <v>2.8173447705988823</v>
      </c>
      <c r="F10" s="20">
        <f t="shared" si="2"/>
        <v>2.6064780526765032</v>
      </c>
    </row>
    <row r="11" spans="1:6" s="18" customFormat="1" ht="19.5" customHeight="1">
      <c r="A11" s="34" t="s">
        <v>9</v>
      </c>
      <c r="B11" s="16">
        <v>5.33</v>
      </c>
      <c r="C11" s="16">
        <f t="shared" si="0"/>
        <v>2.103559870550162</v>
      </c>
      <c r="D11" s="16">
        <v>2.05</v>
      </c>
      <c r="E11" s="16">
        <f t="shared" si="1"/>
        <v>0.8066420083418587</v>
      </c>
      <c r="F11" s="17">
        <f t="shared" si="2"/>
        <v>1.4551009394460104</v>
      </c>
    </row>
    <row r="12" spans="1:6" s="18" customFormat="1" ht="19.5" customHeight="1">
      <c r="A12" s="35" t="s">
        <v>13</v>
      </c>
      <c r="B12" s="19">
        <v>4.85</v>
      </c>
      <c r="C12" s="19">
        <f t="shared" si="0"/>
        <v>1.914121082958402</v>
      </c>
      <c r="D12" s="19">
        <v>2.91</v>
      </c>
      <c r="E12" s="19">
        <f t="shared" si="1"/>
        <v>1.1450381679389312</v>
      </c>
      <c r="F12" s="20">
        <f t="shared" si="2"/>
        <v>1.5295796254486667</v>
      </c>
    </row>
    <row r="13" spans="1:6" s="18" customFormat="1" ht="19.5" customHeight="1">
      <c r="A13" s="34" t="s">
        <v>10</v>
      </c>
      <c r="B13" s="16">
        <v>0.87</v>
      </c>
      <c r="C13" s="16">
        <f t="shared" si="0"/>
        <v>0.3433578025100639</v>
      </c>
      <c r="D13" s="16">
        <v>0.17</v>
      </c>
      <c r="E13" s="16">
        <f t="shared" si="1"/>
        <v>0.06689226410639805</v>
      </c>
      <c r="F13" s="17">
        <f t="shared" si="2"/>
        <v>0.20512503330823098</v>
      </c>
    </row>
    <row r="14" spans="1:6" s="18" customFormat="1" ht="19.5" customHeight="1">
      <c r="A14" s="35" t="s">
        <v>11</v>
      </c>
      <c r="B14" s="19">
        <v>1.93</v>
      </c>
      <c r="C14" s="19">
        <f t="shared" si="0"/>
        <v>0.7617017917751991</v>
      </c>
      <c r="D14" s="19">
        <v>2.58</v>
      </c>
      <c r="E14" s="19">
        <f t="shared" si="1"/>
        <v>1.0151884787912175</v>
      </c>
      <c r="F14" s="20">
        <f t="shared" si="2"/>
        <v>0.8884451352832083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0.02</v>
      </c>
      <c r="E15" s="16">
        <f t="shared" si="1"/>
        <v>0.007869678130164476</v>
      </c>
      <c r="F15" s="17">
        <f t="shared" si="2"/>
        <v>0.003934839065082238</v>
      </c>
    </row>
    <row r="16" spans="1:6" s="18" customFormat="1" ht="19.5" customHeight="1">
      <c r="A16" s="23"/>
      <c r="B16" s="21">
        <f>SUM(B7:B15)</f>
        <v>25.63</v>
      </c>
      <c r="C16" s="21">
        <f t="shared" si="0"/>
        <v>10.11524192911832</v>
      </c>
      <c r="D16" s="21">
        <f>SUM(D7:D15)</f>
        <v>21.610000000000003</v>
      </c>
      <c r="E16" s="21">
        <f t="shared" si="1"/>
        <v>8.503187219642717</v>
      </c>
      <c r="F16" s="22">
        <f t="shared" si="2"/>
        <v>9.309214574380519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62.5</v>
      </c>
      <c r="C18" s="16">
        <f aca="true" t="shared" si="3" ref="C18:C34">B18/$B$34*100</f>
        <v>24.666508801010337</v>
      </c>
      <c r="D18" s="16">
        <v>76.1</v>
      </c>
      <c r="E18" s="16">
        <f aca="true" t="shared" si="4" ref="E18:E34">D18/$D$34*100</f>
        <v>29.94412528527583</v>
      </c>
      <c r="F18" s="17">
        <f aca="true" t="shared" si="5" ref="F18:F34">(C18+E18)/2</f>
        <v>27.305317043143084</v>
      </c>
    </row>
    <row r="19" spans="1:6" s="18" customFormat="1" ht="19.5" customHeight="1">
      <c r="A19" s="35" t="s">
        <v>15</v>
      </c>
      <c r="B19" s="19">
        <v>12.8</v>
      </c>
      <c r="C19" s="19">
        <f t="shared" si="3"/>
        <v>5.051701002446918</v>
      </c>
      <c r="D19" s="19">
        <v>35.15</v>
      </c>
      <c r="E19" s="19">
        <f t="shared" si="4"/>
        <v>13.830959313764065</v>
      </c>
      <c r="F19" s="20">
        <f t="shared" si="5"/>
        <v>9.441330158105492</v>
      </c>
    </row>
    <row r="20" spans="1:6" s="18" customFormat="1" ht="19.5" customHeight="1">
      <c r="A20" s="34" t="s">
        <v>16</v>
      </c>
      <c r="B20" s="16">
        <v>12.12</v>
      </c>
      <c r="C20" s="16">
        <f t="shared" si="3"/>
        <v>4.783329386691924</v>
      </c>
      <c r="D20" s="16">
        <v>16.1</v>
      </c>
      <c r="E20" s="16">
        <f t="shared" si="4"/>
        <v>6.335090894782404</v>
      </c>
      <c r="F20" s="17">
        <f t="shared" si="5"/>
        <v>5.559210140737164</v>
      </c>
    </row>
    <row r="21" spans="1:6" s="18" customFormat="1" ht="19.5" customHeight="1">
      <c r="A21" s="35" t="s">
        <v>17</v>
      </c>
      <c r="B21" s="19">
        <v>14.6</v>
      </c>
      <c r="C21" s="19">
        <f t="shared" si="3"/>
        <v>5.762096455916015</v>
      </c>
      <c r="D21" s="19">
        <v>23.72</v>
      </c>
      <c r="E21" s="19">
        <f t="shared" si="4"/>
        <v>9.333438262375068</v>
      </c>
      <c r="F21" s="20">
        <f t="shared" si="5"/>
        <v>7.547767359145542</v>
      </c>
    </row>
    <row r="22" spans="1:6" s="18" customFormat="1" ht="19.5" customHeight="1">
      <c r="A22" s="34" t="s">
        <v>18</v>
      </c>
      <c r="B22" s="16">
        <v>6.19</v>
      </c>
      <c r="C22" s="16">
        <f t="shared" si="3"/>
        <v>2.442971031652064</v>
      </c>
      <c r="D22" s="16">
        <v>0.83</v>
      </c>
      <c r="E22" s="16">
        <f t="shared" si="4"/>
        <v>0.32659164240182575</v>
      </c>
      <c r="F22" s="17">
        <f t="shared" si="5"/>
        <v>1.3847813370269448</v>
      </c>
    </row>
    <row r="23" spans="1:6" s="18" customFormat="1" ht="19.5" customHeight="1">
      <c r="A23" s="35" t="s">
        <v>43</v>
      </c>
      <c r="B23" s="19">
        <v>0.1</v>
      </c>
      <c r="C23" s="19">
        <f t="shared" si="3"/>
        <v>0.039466414081616545</v>
      </c>
      <c r="D23" s="19">
        <v>0</v>
      </c>
      <c r="E23" s="19">
        <f t="shared" si="4"/>
        <v>0</v>
      </c>
      <c r="F23" s="20">
        <f t="shared" si="5"/>
        <v>0.019733207040808273</v>
      </c>
    </row>
    <row r="24" spans="1:6" s="18" customFormat="1" ht="19.5" customHeight="1">
      <c r="A24" s="34" t="s">
        <v>19</v>
      </c>
      <c r="B24" s="16">
        <v>12.18</v>
      </c>
      <c r="C24" s="16">
        <f t="shared" si="3"/>
        <v>4.807009235140894</v>
      </c>
      <c r="D24" s="16">
        <v>9.86</v>
      </c>
      <c r="E24" s="16">
        <f t="shared" si="4"/>
        <v>3.879751318171086</v>
      </c>
      <c r="F24" s="17">
        <f t="shared" si="5"/>
        <v>4.34338027665599</v>
      </c>
    </row>
    <row r="25" spans="1:6" s="18" customFormat="1" ht="19.5" customHeight="1">
      <c r="A25" s="35" t="s">
        <v>26</v>
      </c>
      <c r="B25" s="19">
        <v>5.21</v>
      </c>
      <c r="C25" s="19">
        <f t="shared" si="3"/>
        <v>2.056200173652222</v>
      </c>
      <c r="D25" s="19">
        <v>10.83</v>
      </c>
      <c r="E25" s="19">
        <f t="shared" si="4"/>
        <v>4.261430707484064</v>
      </c>
      <c r="F25" s="20">
        <f t="shared" si="5"/>
        <v>3.158815440568143</v>
      </c>
    </row>
    <row r="26" spans="1:6" s="18" customFormat="1" ht="19.5" customHeight="1">
      <c r="A26" s="34" t="s">
        <v>20</v>
      </c>
      <c r="B26" s="16">
        <v>6.28</v>
      </c>
      <c r="C26" s="16">
        <f t="shared" si="3"/>
        <v>2.478490804325519</v>
      </c>
      <c r="D26" s="16">
        <v>3.62</v>
      </c>
      <c r="E26" s="16">
        <f t="shared" si="4"/>
        <v>1.4244117415597701</v>
      </c>
      <c r="F26" s="17">
        <f t="shared" si="5"/>
        <v>1.9514512729426445</v>
      </c>
    </row>
    <row r="27" spans="1:6" s="18" customFormat="1" ht="19.5" customHeight="1">
      <c r="A27" s="35" t="s">
        <v>3</v>
      </c>
      <c r="B27" s="19">
        <v>2.15</v>
      </c>
      <c r="C27" s="19">
        <f t="shared" si="3"/>
        <v>0.8485279027547556</v>
      </c>
      <c r="D27" s="19">
        <v>0</v>
      </c>
      <c r="E27" s="19">
        <f t="shared" si="4"/>
        <v>0</v>
      </c>
      <c r="F27" s="20">
        <f t="shared" si="5"/>
        <v>0.4242639513773778</v>
      </c>
    </row>
    <row r="28" spans="1:6" s="18" customFormat="1" ht="19.5" customHeight="1">
      <c r="A28" s="34" t="s">
        <v>21</v>
      </c>
      <c r="B28" s="16">
        <v>43.71</v>
      </c>
      <c r="C28" s="16">
        <f t="shared" si="3"/>
        <v>17.25076959507459</v>
      </c>
      <c r="D28" s="16">
        <v>0</v>
      </c>
      <c r="E28" s="16">
        <f t="shared" si="4"/>
        <v>0</v>
      </c>
      <c r="F28" s="17">
        <f t="shared" si="5"/>
        <v>8.625384797537295</v>
      </c>
    </row>
    <row r="29" spans="1:6" s="18" customFormat="1" ht="19.5" customHeight="1">
      <c r="A29" s="35" t="s">
        <v>22</v>
      </c>
      <c r="B29" s="19">
        <v>2.91</v>
      </c>
      <c r="C29" s="19">
        <f t="shared" si="3"/>
        <v>1.1484726497750415</v>
      </c>
      <c r="D29" s="19">
        <v>3.32</v>
      </c>
      <c r="E29" s="19">
        <f t="shared" si="4"/>
        <v>1.306366569607303</v>
      </c>
      <c r="F29" s="20">
        <f t="shared" si="5"/>
        <v>1.2274196096911723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19.8</v>
      </c>
      <c r="C31" s="19">
        <f t="shared" si="3"/>
        <v>7.8143499881600755</v>
      </c>
      <c r="D31" s="19">
        <v>9.09</v>
      </c>
      <c r="E31" s="19">
        <f t="shared" si="4"/>
        <v>3.576768710159754</v>
      </c>
      <c r="F31" s="20">
        <f t="shared" si="5"/>
        <v>5.695559349159915</v>
      </c>
    </row>
    <row r="32" spans="1:6" s="18" customFormat="1" ht="19.5" customHeight="1">
      <c r="A32" s="34" t="s">
        <v>25</v>
      </c>
      <c r="B32" s="16">
        <v>27.2</v>
      </c>
      <c r="C32" s="16">
        <f t="shared" si="3"/>
        <v>10.734864630199699</v>
      </c>
      <c r="D32" s="16">
        <v>43.91</v>
      </c>
      <c r="E32" s="16">
        <f t="shared" si="4"/>
        <v>17.277878334776105</v>
      </c>
      <c r="F32" s="17">
        <f t="shared" si="5"/>
        <v>14.006371482487902</v>
      </c>
    </row>
    <row r="33" spans="1:6" s="27" customFormat="1" ht="19.5" customHeight="1">
      <c r="A33" s="24"/>
      <c r="B33" s="25">
        <f>SUM(B18:B32)</f>
        <v>227.74999999999997</v>
      </c>
      <c r="C33" s="25">
        <f t="shared" si="3"/>
        <v>89.88475807088166</v>
      </c>
      <c r="D33" s="25">
        <f>SUM(D18:D32)</f>
        <v>232.53</v>
      </c>
      <c r="E33" s="25">
        <f t="shared" si="4"/>
        <v>91.49681278035729</v>
      </c>
      <c r="F33" s="26">
        <f t="shared" si="5"/>
        <v>90.69078542561948</v>
      </c>
    </row>
    <row r="34" spans="1:6" s="33" customFormat="1" ht="19.5" customHeight="1">
      <c r="A34" s="28" t="s">
        <v>4</v>
      </c>
      <c r="B34" s="29">
        <f>SUM(B7:B15,B18:B32)</f>
        <v>253.38000000000002</v>
      </c>
      <c r="C34" s="29">
        <f t="shared" si="3"/>
        <v>100</v>
      </c>
      <c r="D34" s="29">
        <f>SUM(D7:D15,D18:D32)</f>
        <v>254.14000000000001</v>
      </c>
      <c r="E34" s="29">
        <f t="shared" si="4"/>
        <v>100</v>
      </c>
      <c r="F34" s="9">
        <f t="shared" si="5"/>
        <v>100</v>
      </c>
    </row>
  </sheetData>
  <sheetProtection password="8299" sheet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H28" sqref="H28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357</v>
      </c>
      <c r="C4" s="88"/>
      <c r="D4" s="87" t="s">
        <v>358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359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0.98</v>
      </c>
      <c r="C7" s="16">
        <f aca="true" t="shared" si="0" ref="C7:C16">B7/$B$34*100</f>
        <v>0.4013597083998853</v>
      </c>
      <c r="D7" s="16">
        <v>3.12</v>
      </c>
      <c r="E7" s="16">
        <f aca="true" t="shared" si="1" ref="E7:E16">D7/$D$34*100</f>
        <v>1.2700997353958885</v>
      </c>
      <c r="F7" s="17">
        <f>(C7+E7)/2</f>
        <v>0.8357297218978869</v>
      </c>
    </row>
    <row r="8" spans="1:6" s="18" customFormat="1" ht="19.5" customHeight="1">
      <c r="A8" s="35" t="s">
        <v>6</v>
      </c>
      <c r="B8" s="19">
        <v>2.56</v>
      </c>
      <c r="C8" s="19">
        <f t="shared" si="0"/>
        <v>1.048449850513986</v>
      </c>
      <c r="D8" s="19">
        <v>0.31</v>
      </c>
      <c r="E8" s="19">
        <f t="shared" si="1"/>
        <v>0.1261958070425402</v>
      </c>
      <c r="F8" s="20">
        <f aca="true" t="shared" si="2" ref="F8:F16">(C8+E8)/2</f>
        <v>0.5873228287782631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3.7</v>
      </c>
      <c r="C10" s="19">
        <f t="shared" si="0"/>
        <v>1.5153376745709954</v>
      </c>
      <c r="D10" s="19">
        <v>2.4</v>
      </c>
      <c r="E10" s="19">
        <f t="shared" si="1"/>
        <v>0.9769997964583758</v>
      </c>
      <c r="F10" s="20">
        <f t="shared" si="2"/>
        <v>1.2461687355146855</v>
      </c>
    </row>
    <row r="11" spans="1:6" s="18" customFormat="1" ht="19.5" customHeight="1">
      <c r="A11" s="34" t="s">
        <v>9</v>
      </c>
      <c r="B11" s="16">
        <v>2.22</v>
      </c>
      <c r="C11" s="16">
        <f t="shared" si="0"/>
        <v>0.9092026047425974</v>
      </c>
      <c r="D11" s="16">
        <v>3.1</v>
      </c>
      <c r="E11" s="16">
        <f t="shared" si="1"/>
        <v>1.2619580704254019</v>
      </c>
      <c r="F11" s="17">
        <f t="shared" si="2"/>
        <v>1.0855803375839996</v>
      </c>
    </row>
    <row r="12" spans="1:6" s="18" customFormat="1" ht="19.5" customHeight="1">
      <c r="A12" s="35" t="s">
        <v>13</v>
      </c>
      <c r="B12" s="19">
        <v>1.84</v>
      </c>
      <c r="C12" s="19">
        <f t="shared" si="0"/>
        <v>0.7535733300569275</v>
      </c>
      <c r="D12" s="19">
        <v>1.98</v>
      </c>
      <c r="E12" s="19">
        <f t="shared" si="1"/>
        <v>0.80602483207816</v>
      </c>
      <c r="F12" s="20">
        <f t="shared" si="2"/>
        <v>0.7797990810675437</v>
      </c>
    </row>
    <row r="13" spans="1:6" s="18" customFormat="1" ht="19.5" customHeight="1">
      <c r="A13" s="34" t="s">
        <v>10</v>
      </c>
      <c r="B13" s="16">
        <v>0.52</v>
      </c>
      <c r="C13" s="16">
        <f t="shared" si="0"/>
        <v>0.21296637588565345</v>
      </c>
      <c r="D13" s="16">
        <v>0.38</v>
      </c>
      <c r="E13" s="16">
        <f t="shared" si="1"/>
        <v>0.1546916344392428</v>
      </c>
      <c r="F13" s="17">
        <f t="shared" si="2"/>
        <v>0.18382900516244813</v>
      </c>
    </row>
    <row r="14" spans="1:6" s="18" customFormat="1" ht="19.5" customHeight="1">
      <c r="A14" s="35" t="s">
        <v>11</v>
      </c>
      <c r="B14" s="19">
        <v>1.15</v>
      </c>
      <c r="C14" s="19">
        <f t="shared" si="0"/>
        <v>0.4709833312855797</v>
      </c>
      <c r="D14" s="19">
        <v>3.48</v>
      </c>
      <c r="E14" s="19">
        <f t="shared" si="1"/>
        <v>1.416649704864645</v>
      </c>
      <c r="F14" s="20">
        <f t="shared" si="2"/>
        <v>0.9438165180751124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12.97</v>
      </c>
      <c r="C16" s="21">
        <f t="shared" si="0"/>
        <v>5.311872875455625</v>
      </c>
      <c r="D16" s="21">
        <f>SUM(D7:D15)</f>
        <v>14.770000000000001</v>
      </c>
      <c r="E16" s="21">
        <f t="shared" si="1"/>
        <v>6.012619580704254</v>
      </c>
      <c r="F16" s="22">
        <f t="shared" si="2"/>
        <v>5.6622462280799395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65.12</v>
      </c>
      <c r="C18" s="16">
        <f aca="true" t="shared" si="3" ref="C18:C34">B18/$B$34*100</f>
        <v>26.669943072449527</v>
      </c>
      <c r="D18" s="16">
        <v>71.13</v>
      </c>
      <c r="E18" s="16">
        <f aca="true" t="shared" si="4" ref="E18:E34">D18/$D$34*100</f>
        <v>28.95583146753511</v>
      </c>
      <c r="F18" s="17">
        <f aca="true" t="shared" si="5" ref="F18:F34">(C18+E18)/2</f>
        <v>27.812887269992316</v>
      </c>
    </row>
    <row r="19" spans="1:6" s="18" customFormat="1" ht="19.5" customHeight="1">
      <c r="A19" s="35" t="s">
        <v>15</v>
      </c>
      <c r="B19" s="19">
        <v>69.43</v>
      </c>
      <c r="C19" s="19">
        <f t="shared" si="3"/>
        <v>28.43510668796331</v>
      </c>
      <c r="D19" s="19">
        <v>35.48</v>
      </c>
      <c r="E19" s="19">
        <f t="shared" si="4"/>
        <v>14.443313657642987</v>
      </c>
      <c r="F19" s="20">
        <f t="shared" si="5"/>
        <v>21.439210172803147</v>
      </c>
    </row>
    <row r="20" spans="1:6" s="18" customFormat="1" ht="19.5" customHeight="1">
      <c r="A20" s="34" t="s">
        <v>16</v>
      </c>
      <c r="B20" s="16">
        <v>5.94</v>
      </c>
      <c r="C20" s="16">
        <f t="shared" si="3"/>
        <v>2.4327312937707335</v>
      </c>
      <c r="D20" s="16">
        <v>20.12</v>
      </c>
      <c r="E20" s="16">
        <f t="shared" si="4"/>
        <v>8.190514960309384</v>
      </c>
      <c r="F20" s="17">
        <f t="shared" si="5"/>
        <v>5.311623127040059</v>
      </c>
    </row>
    <row r="21" spans="1:6" s="18" customFormat="1" ht="19.5" customHeight="1">
      <c r="A21" s="35" t="s">
        <v>17</v>
      </c>
      <c r="B21" s="19">
        <v>28.47</v>
      </c>
      <c r="C21" s="19">
        <f t="shared" si="3"/>
        <v>11.659909079739524</v>
      </c>
      <c r="D21" s="19">
        <v>20.49</v>
      </c>
      <c r="E21" s="19">
        <f t="shared" si="4"/>
        <v>8.341135762263383</v>
      </c>
      <c r="F21" s="20">
        <f t="shared" si="5"/>
        <v>10.000522421001452</v>
      </c>
    </row>
    <row r="22" spans="1:6" s="18" customFormat="1" ht="19.5" customHeight="1">
      <c r="A22" s="34" t="s">
        <v>18</v>
      </c>
      <c r="B22" s="16">
        <v>1.56</v>
      </c>
      <c r="C22" s="16">
        <f t="shared" si="3"/>
        <v>0.6388991276569603</v>
      </c>
      <c r="D22" s="16">
        <v>14.41</v>
      </c>
      <c r="E22" s="16">
        <f t="shared" si="4"/>
        <v>5.866069611235498</v>
      </c>
      <c r="F22" s="17">
        <f t="shared" si="5"/>
        <v>3.252484369446229</v>
      </c>
    </row>
    <row r="23" spans="1:6" s="18" customFormat="1" ht="19.5" customHeight="1">
      <c r="A23" s="35" t="s">
        <v>43</v>
      </c>
      <c r="B23" s="19">
        <v>1.02</v>
      </c>
      <c r="C23" s="19">
        <f t="shared" si="3"/>
        <v>0.41774173731416636</v>
      </c>
      <c r="D23" s="19">
        <v>0</v>
      </c>
      <c r="E23" s="19">
        <f t="shared" si="4"/>
        <v>0</v>
      </c>
      <c r="F23" s="20">
        <f t="shared" si="5"/>
        <v>0.20887086865708318</v>
      </c>
    </row>
    <row r="24" spans="1:6" s="18" customFormat="1" ht="19.5" customHeight="1">
      <c r="A24" s="34" t="s">
        <v>19</v>
      </c>
      <c r="B24" s="16">
        <v>2.99</v>
      </c>
      <c r="C24" s="16">
        <f t="shared" si="3"/>
        <v>1.2245566613425072</v>
      </c>
      <c r="D24" s="16">
        <v>15.88</v>
      </c>
      <c r="E24" s="16">
        <f t="shared" si="4"/>
        <v>6.464481986566254</v>
      </c>
      <c r="F24" s="17">
        <f t="shared" si="5"/>
        <v>3.8445193239543807</v>
      </c>
    </row>
    <row r="25" spans="1:6" s="18" customFormat="1" ht="19.5" customHeight="1">
      <c r="A25" s="35" t="s">
        <v>26</v>
      </c>
      <c r="B25" s="19">
        <v>15.23</v>
      </c>
      <c r="C25" s="19">
        <f t="shared" si="3"/>
        <v>6.237457509112503</v>
      </c>
      <c r="D25" s="19">
        <v>5.98</v>
      </c>
      <c r="E25" s="19">
        <f t="shared" si="4"/>
        <v>2.434357826175453</v>
      </c>
      <c r="F25" s="20">
        <f t="shared" si="5"/>
        <v>4.335907667643978</v>
      </c>
    </row>
    <row r="26" spans="1:6" s="18" customFormat="1" ht="19.5" customHeight="1">
      <c r="A26" s="34" t="s">
        <v>20</v>
      </c>
      <c r="B26" s="16">
        <v>1.74</v>
      </c>
      <c r="C26" s="16">
        <f t="shared" si="3"/>
        <v>0.712618257771225</v>
      </c>
      <c r="D26" s="16">
        <v>3.47</v>
      </c>
      <c r="E26" s="16">
        <f t="shared" si="4"/>
        <v>1.4125788723794017</v>
      </c>
      <c r="F26" s="17">
        <f t="shared" si="5"/>
        <v>1.0625985650753134</v>
      </c>
    </row>
    <row r="27" spans="1:6" s="18" customFormat="1" ht="19.5" customHeight="1">
      <c r="A27" s="35" t="s">
        <v>3</v>
      </c>
      <c r="B27" s="19">
        <v>1.27</v>
      </c>
      <c r="C27" s="19">
        <f t="shared" si="3"/>
        <v>0.5201294180284228</v>
      </c>
      <c r="D27" s="19">
        <v>0</v>
      </c>
      <c r="E27" s="19">
        <f t="shared" si="4"/>
        <v>0</v>
      </c>
      <c r="F27" s="20">
        <f t="shared" si="5"/>
        <v>0.2600647090142114</v>
      </c>
    </row>
    <row r="28" spans="1:6" s="18" customFormat="1" ht="19.5" customHeight="1">
      <c r="A28" s="34" t="s">
        <v>21</v>
      </c>
      <c r="B28" s="16">
        <v>2.37</v>
      </c>
      <c r="C28" s="16">
        <f t="shared" si="3"/>
        <v>0.9706352131711513</v>
      </c>
      <c r="D28" s="16">
        <v>0</v>
      </c>
      <c r="E28" s="16">
        <f t="shared" si="4"/>
        <v>0</v>
      </c>
      <c r="F28" s="17">
        <f t="shared" si="5"/>
        <v>0.48531760658557566</v>
      </c>
    </row>
    <row r="29" spans="1:6" s="18" customFormat="1" ht="19.5" customHeight="1">
      <c r="A29" s="35" t="s">
        <v>22</v>
      </c>
      <c r="B29" s="19">
        <v>1.89</v>
      </c>
      <c r="C29" s="19">
        <f t="shared" si="3"/>
        <v>0.7740508661997787</v>
      </c>
      <c r="D29" s="19">
        <v>3.71</v>
      </c>
      <c r="E29" s="19">
        <f t="shared" si="4"/>
        <v>1.510278852025239</v>
      </c>
      <c r="F29" s="20">
        <f t="shared" si="5"/>
        <v>1.1421648591125089</v>
      </c>
    </row>
    <row r="30" spans="1:6" s="18" customFormat="1" ht="19.5" customHeight="1">
      <c r="A30" s="34" t="s">
        <v>23</v>
      </c>
      <c r="B30" s="16">
        <v>0</v>
      </c>
      <c r="C30" s="16">
        <f t="shared" si="3"/>
        <v>0</v>
      </c>
      <c r="D30" s="16">
        <v>0</v>
      </c>
      <c r="E30" s="16">
        <f t="shared" si="4"/>
        <v>0</v>
      </c>
      <c r="F30" s="17">
        <f t="shared" si="5"/>
        <v>0</v>
      </c>
    </row>
    <row r="31" spans="1:6" s="18" customFormat="1" ht="19.5" customHeight="1">
      <c r="A31" s="35" t="s">
        <v>24</v>
      </c>
      <c r="B31" s="19">
        <v>10.95</v>
      </c>
      <c r="C31" s="19">
        <f t="shared" si="3"/>
        <v>4.484580415284432</v>
      </c>
      <c r="D31" s="19">
        <v>11.49</v>
      </c>
      <c r="E31" s="19">
        <f t="shared" si="4"/>
        <v>4.677386525544474</v>
      </c>
      <c r="F31" s="20">
        <f t="shared" si="5"/>
        <v>4.580983470414453</v>
      </c>
    </row>
    <row r="32" spans="1:6" s="18" customFormat="1" ht="19.5" customHeight="1">
      <c r="A32" s="34" t="s">
        <v>25</v>
      </c>
      <c r="B32" s="16">
        <v>23.22</v>
      </c>
      <c r="C32" s="16">
        <f t="shared" si="3"/>
        <v>9.50976778474014</v>
      </c>
      <c r="D32" s="16">
        <v>28.72</v>
      </c>
      <c r="E32" s="16">
        <f t="shared" si="4"/>
        <v>11.691430897618563</v>
      </c>
      <c r="F32" s="17">
        <f t="shared" si="5"/>
        <v>10.60059934117935</v>
      </c>
    </row>
    <row r="33" spans="1:6" s="27" customFormat="1" ht="19.5" customHeight="1">
      <c r="A33" s="24"/>
      <c r="B33" s="25">
        <f>SUM(B18:B32)</f>
        <v>231.20000000000002</v>
      </c>
      <c r="C33" s="25">
        <f t="shared" si="3"/>
        <v>94.68812712454438</v>
      </c>
      <c r="D33" s="25">
        <f>SUM(D18:D32)</f>
        <v>230.88</v>
      </c>
      <c r="E33" s="25">
        <f t="shared" si="4"/>
        <v>93.98738041929575</v>
      </c>
      <c r="F33" s="26">
        <f t="shared" si="5"/>
        <v>94.33775377192006</v>
      </c>
    </row>
    <row r="34" spans="1:6" s="33" customFormat="1" ht="19.5" customHeight="1">
      <c r="A34" s="28" t="s">
        <v>4</v>
      </c>
      <c r="B34" s="29">
        <f>SUM(B7:B15,B18:B32)</f>
        <v>244.17000000000002</v>
      </c>
      <c r="C34" s="29">
        <f t="shared" si="3"/>
        <v>100</v>
      </c>
      <c r="D34" s="29">
        <f>SUM(D7:D15,D18:D32)</f>
        <v>245.65</v>
      </c>
      <c r="E34" s="29">
        <f t="shared" si="4"/>
        <v>100</v>
      </c>
      <c r="F34" s="9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5">
      <selection activeCell="H33" sqref="H33"/>
    </sheetView>
  </sheetViews>
  <sheetFormatPr defaultColWidth="11.421875" defaultRowHeight="12.75"/>
  <cols>
    <col min="1" max="1" width="25.140625" style="2" customWidth="1"/>
    <col min="2" max="5" width="7.7109375" style="2" customWidth="1"/>
    <col min="6" max="6" width="14.7109375" style="2" customWidth="1"/>
    <col min="7" max="16384" width="11.421875" style="2" customWidth="1"/>
  </cols>
  <sheetData>
    <row r="1" ht="19.5" customHeight="1">
      <c r="A1" s="1" t="s">
        <v>35</v>
      </c>
    </row>
    <row r="2" ht="19.5" customHeight="1"/>
    <row r="3" spans="1:6" s="11" customFormat="1" ht="19.5" customHeight="1">
      <c r="A3" s="10"/>
      <c r="B3" s="87" t="s">
        <v>36</v>
      </c>
      <c r="C3" s="88"/>
      <c r="D3" s="88"/>
      <c r="E3" s="88"/>
      <c r="F3" s="13" t="s">
        <v>44</v>
      </c>
    </row>
    <row r="4" spans="1:6" s="11" customFormat="1" ht="19.5" customHeight="1">
      <c r="A4" s="12" t="s">
        <v>31</v>
      </c>
      <c r="B4" s="87" t="s">
        <v>361</v>
      </c>
      <c r="C4" s="88"/>
      <c r="D4" s="87" t="s">
        <v>362</v>
      </c>
      <c r="E4" s="88"/>
      <c r="F4" s="31" t="s">
        <v>29</v>
      </c>
    </row>
    <row r="5" spans="1:6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32" t="s">
        <v>363</v>
      </c>
    </row>
    <row r="6" spans="1:6" ht="19.5" customHeight="1">
      <c r="A6" s="4" t="s">
        <v>28</v>
      </c>
      <c r="B6" s="5"/>
      <c r="C6" s="5"/>
      <c r="D6" s="5"/>
      <c r="E6" s="5"/>
      <c r="F6" s="3"/>
    </row>
    <row r="7" spans="1:6" s="18" customFormat="1" ht="19.5" customHeight="1">
      <c r="A7" s="34" t="s">
        <v>0</v>
      </c>
      <c r="B7" s="16">
        <v>3.62</v>
      </c>
      <c r="C7" s="16">
        <f aca="true" t="shared" si="0" ref="C7:C16">B7/$B$34*100</f>
        <v>1.4480579223168926</v>
      </c>
      <c r="D7" s="16">
        <v>4.56</v>
      </c>
      <c r="E7" s="16">
        <f aca="true" t="shared" si="1" ref="E7:E16">D7/$D$34*100</f>
        <v>1.837746342642969</v>
      </c>
      <c r="F7" s="17">
        <f>(C7+E7)/2</f>
        <v>1.6429021324799309</v>
      </c>
    </row>
    <row r="8" spans="1:6" s="18" customFormat="1" ht="19.5" customHeight="1">
      <c r="A8" s="35" t="s">
        <v>6</v>
      </c>
      <c r="B8" s="19">
        <v>1.83</v>
      </c>
      <c r="C8" s="19">
        <f t="shared" si="0"/>
        <v>0.7320292811712469</v>
      </c>
      <c r="D8" s="19">
        <v>4.6</v>
      </c>
      <c r="E8" s="19">
        <f t="shared" si="1"/>
        <v>1.8538669245959778</v>
      </c>
      <c r="F8" s="20">
        <f aca="true" t="shared" si="2" ref="F8:F16">(C8+E8)/2</f>
        <v>1.2929481028836123</v>
      </c>
    </row>
    <row r="9" spans="1:6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7">
        <f t="shared" si="2"/>
        <v>0</v>
      </c>
    </row>
    <row r="10" spans="1:6" s="18" customFormat="1" ht="19.5" customHeight="1">
      <c r="A10" s="35" t="s">
        <v>2</v>
      </c>
      <c r="B10" s="19">
        <v>9.91</v>
      </c>
      <c r="C10" s="19">
        <f t="shared" si="0"/>
        <v>3.9641585663426535</v>
      </c>
      <c r="D10" s="19">
        <v>3.55</v>
      </c>
      <c r="E10" s="19">
        <f t="shared" si="1"/>
        <v>1.4307016483295045</v>
      </c>
      <c r="F10" s="20">
        <f t="shared" si="2"/>
        <v>2.697430107336079</v>
      </c>
    </row>
    <row r="11" spans="1:6" s="18" customFormat="1" ht="19.5" customHeight="1">
      <c r="A11" s="34" t="s">
        <v>9</v>
      </c>
      <c r="B11" s="16">
        <v>6.86</v>
      </c>
      <c r="C11" s="16">
        <f t="shared" si="0"/>
        <v>2.7441097643905756</v>
      </c>
      <c r="D11" s="16">
        <v>2.82</v>
      </c>
      <c r="E11" s="16">
        <f t="shared" si="1"/>
        <v>1.1365010276870993</v>
      </c>
      <c r="F11" s="17">
        <f t="shared" si="2"/>
        <v>1.9403053960388374</v>
      </c>
    </row>
    <row r="12" spans="1:6" s="18" customFormat="1" ht="19.5" customHeight="1">
      <c r="A12" s="35" t="s">
        <v>13</v>
      </c>
      <c r="B12" s="19">
        <v>5.9</v>
      </c>
      <c r="C12" s="19">
        <f t="shared" si="0"/>
        <v>2.3600944037761513</v>
      </c>
      <c r="D12" s="19">
        <v>3.65</v>
      </c>
      <c r="E12" s="19">
        <f t="shared" si="1"/>
        <v>1.4710031032120259</v>
      </c>
      <c r="F12" s="20">
        <f t="shared" si="2"/>
        <v>1.9155487534940887</v>
      </c>
    </row>
    <row r="13" spans="1:6" s="18" customFormat="1" ht="19.5" customHeight="1">
      <c r="A13" s="34" t="s">
        <v>10</v>
      </c>
      <c r="B13" s="16">
        <v>2.37</v>
      </c>
      <c r="C13" s="16">
        <f t="shared" si="0"/>
        <v>0.9480379215168607</v>
      </c>
      <c r="D13" s="16">
        <v>1.33</v>
      </c>
      <c r="E13" s="16">
        <f t="shared" si="1"/>
        <v>0.5360093499375327</v>
      </c>
      <c r="F13" s="17">
        <f t="shared" si="2"/>
        <v>0.7420236357271968</v>
      </c>
    </row>
    <row r="14" spans="1:6" s="18" customFormat="1" ht="19.5" customHeight="1">
      <c r="A14" s="35" t="s">
        <v>11</v>
      </c>
      <c r="B14" s="19">
        <v>2.72</v>
      </c>
      <c r="C14" s="19">
        <f t="shared" si="0"/>
        <v>1.0880435217408695</v>
      </c>
      <c r="D14" s="19">
        <v>1.42</v>
      </c>
      <c r="E14" s="19">
        <f t="shared" si="1"/>
        <v>0.5722806593318017</v>
      </c>
      <c r="F14" s="20">
        <f t="shared" si="2"/>
        <v>0.8301620905363356</v>
      </c>
    </row>
    <row r="15" spans="1:6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7">
        <f t="shared" si="2"/>
        <v>0</v>
      </c>
    </row>
    <row r="16" spans="1:6" s="18" customFormat="1" ht="19.5" customHeight="1">
      <c r="A16" s="23"/>
      <c r="B16" s="21">
        <f>SUM(B7:B15)</f>
        <v>33.21</v>
      </c>
      <c r="C16" s="21">
        <f t="shared" si="0"/>
        <v>13.284531381255249</v>
      </c>
      <c r="D16" s="21">
        <f>SUM(D7:D15)</f>
        <v>21.93</v>
      </c>
      <c r="E16" s="21">
        <f t="shared" si="1"/>
        <v>8.838109055736911</v>
      </c>
      <c r="F16" s="22">
        <f t="shared" si="2"/>
        <v>11.06132021849608</v>
      </c>
    </row>
    <row r="17" spans="1:6" ht="19.5" customHeight="1">
      <c r="A17" s="4" t="s">
        <v>27</v>
      </c>
      <c r="B17" s="6"/>
      <c r="C17" s="6"/>
      <c r="D17" s="6"/>
      <c r="E17" s="6"/>
      <c r="F17" s="7"/>
    </row>
    <row r="18" spans="1:6" s="18" customFormat="1" ht="19.5" customHeight="1">
      <c r="A18" s="34" t="s">
        <v>14</v>
      </c>
      <c r="B18" s="16">
        <v>73.85</v>
      </c>
      <c r="C18" s="16">
        <f aca="true" t="shared" si="3" ref="C18:C34">B18/$B$34*100</f>
        <v>29.541181647265883</v>
      </c>
      <c r="D18" s="16">
        <v>28.07</v>
      </c>
      <c r="E18" s="16">
        <f aca="true" t="shared" si="4" ref="E18:E34">D18/$D$34*100</f>
        <v>11.312618385523717</v>
      </c>
      <c r="F18" s="17">
        <f aca="true" t="shared" si="5" ref="F18:F34">(C18+E18)/2</f>
        <v>20.4269000163948</v>
      </c>
    </row>
    <row r="19" spans="1:6" s="18" customFormat="1" ht="19.5" customHeight="1">
      <c r="A19" s="35" t="s">
        <v>15</v>
      </c>
      <c r="B19" s="19">
        <v>3.85</v>
      </c>
      <c r="C19" s="19">
        <f t="shared" si="3"/>
        <v>1.5400616024640985</v>
      </c>
      <c r="D19" s="19">
        <v>31.78</v>
      </c>
      <c r="E19" s="19">
        <f t="shared" si="4"/>
        <v>12.807802361665255</v>
      </c>
      <c r="F19" s="20">
        <f t="shared" si="5"/>
        <v>7.173931982064676</v>
      </c>
    </row>
    <row r="20" spans="1:6" s="18" customFormat="1" ht="19.5" customHeight="1">
      <c r="A20" s="34" t="s">
        <v>16</v>
      </c>
      <c r="B20" s="16">
        <v>9.14</v>
      </c>
      <c r="C20" s="16">
        <f t="shared" si="3"/>
        <v>3.656146245849834</v>
      </c>
      <c r="D20" s="16">
        <v>8.58</v>
      </c>
      <c r="E20" s="16">
        <f t="shared" si="4"/>
        <v>3.4578648289203233</v>
      </c>
      <c r="F20" s="17">
        <f t="shared" si="5"/>
        <v>3.557005537385079</v>
      </c>
    </row>
    <row r="21" spans="1:6" s="18" customFormat="1" ht="19.5" customHeight="1">
      <c r="A21" s="35" t="s">
        <v>17</v>
      </c>
      <c r="B21" s="19">
        <v>39.42</v>
      </c>
      <c r="C21" s="19">
        <f t="shared" si="3"/>
        <v>15.768630745229808</v>
      </c>
      <c r="D21" s="19">
        <v>26.26</v>
      </c>
      <c r="E21" s="19">
        <f t="shared" si="4"/>
        <v>10.583162052150081</v>
      </c>
      <c r="F21" s="20">
        <f t="shared" si="5"/>
        <v>13.175896398689945</v>
      </c>
    </row>
    <row r="22" spans="1:6" s="18" customFormat="1" ht="19.5" customHeight="1">
      <c r="A22" s="34" t="s">
        <v>18</v>
      </c>
      <c r="B22" s="16">
        <v>2.83</v>
      </c>
      <c r="C22" s="16">
        <f t="shared" si="3"/>
        <v>1.1320452818112725</v>
      </c>
      <c r="D22" s="16">
        <v>9.45</v>
      </c>
      <c r="E22" s="16">
        <f t="shared" si="4"/>
        <v>3.8084874863982585</v>
      </c>
      <c r="F22" s="17">
        <f t="shared" si="5"/>
        <v>2.4702663841047654</v>
      </c>
    </row>
    <row r="23" spans="1:6" s="18" customFormat="1" ht="19.5" customHeight="1">
      <c r="A23" s="35" t="s">
        <v>43</v>
      </c>
      <c r="B23" s="19">
        <v>0.89</v>
      </c>
      <c r="C23" s="19">
        <f t="shared" si="3"/>
        <v>0.3560142405696228</v>
      </c>
      <c r="D23" s="19">
        <v>0</v>
      </c>
      <c r="E23" s="19">
        <f t="shared" si="4"/>
        <v>0</v>
      </c>
      <c r="F23" s="20">
        <f t="shared" si="5"/>
        <v>0.1780071202848114</v>
      </c>
    </row>
    <row r="24" spans="1:6" s="18" customFormat="1" ht="19.5" customHeight="1">
      <c r="A24" s="34" t="s">
        <v>19</v>
      </c>
      <c r="B24" s="16">
        <v>14.35</v>
      </c>
      <c r="C24" s="16">
        <f t="shared" si="3"/>
        <v>5.740229609184367</v>
      </c>
      <c r="D24" s="16">
        <v>18.48</v>
      </c>
      <c r="E24" s="16">
        <f t="shared" si="4"/>
        <v>7.447708862289929</v>
      </c>
      <c r="F24" s="17">
        <f t="shared" si="5"/>
        <v>6.593969235737148</v>
      </c>
    </row>
    <row r="25" spans="1:6" s="18" customFormat="1" ht="19.5" customHeight="1">
      <c r="A25" s="35" t="s">
        <v>26</v>
      </c>
      <c r="B25" s="19">
        <v>4.1</v>
      </c>
      <c r="C25" s="19">
        <f t="shared" si="3"/>
        <v>1.6400656026241047</v>
      </c>
      <c r="D25" s="19">
        <v>16.82</v>
      </c>
      <c r="E25" s="19">
        <f t="shared" si="4"/>
        <v>6.778704711240076</v>
      </c>
      <c r="F25" s="20">
        <f t="shared" si="5"/>
        <v>4.209385156932091</v>
      </c>
    </row>
    <row r="26" spans="1:6" s="18" customFormat="1" ht="19.5" customHeight="1">
      <c r="A26" s="34" t="s">
        <v>20</v>
      </c>
      <c r="B26" s="16">
        <v>2.35</v>
      </c>
      <c r="C26" s="16">
        <f t="shared" si="3"/>
        <v>0.9400376015040601</v>
      </c>
      <c r="D26" s="16">
        <v>2.08</v>
      </c>
      <c r="E26" s="16">
        <f t="shared" si="4"/>
        <v>0.8382702615564421</v>
      </c>
      <c r="F26" s="17">
        <f t="shared" si="5"/>
        <v>0.8891539315302511</v>
      </c>
    </row>
    <row r="27" spans="1:6" s="18" customFormat="1" ht="19.5" customHeight="1">
      <c r="A27" s="35" t="s">
        <v>3</v>
      </c>
      <c r="B27" s="19">
        <v>0</v>
      </c>
      <c r="C27" s="19">
        <f t="shared" si="3"/>
        <v>0</v>
      </c>
      <c r="D27" s="19">
        <v>0.85</v>
      </c>
      <c r="E27" s="19">
        <f t="shared" si="4"/>
        <v>0.3425623665014307</v>
      </c>
      <c r="F27" s="20">
        <f t="shared" si="5"/>
        <v>0.17128118325071534</v>
      </c>
    </row>
    <row r="28" spans="1:6" s="18" customFormat="1" ht="19.5" customHeight="1">
      <c r="A28" s="34" t="s">
        <v>21</v>
      </c>
      <c r="B28" s="16">
        <v>2.69</v>
      </c>
      <c r="C28" s="16">
        <f t="shared" si="3"/>
        <v>1.0760430417216689</v>
      </c>
      <c r="D28" s="16">
        <v>9.99</v>
      </c>
      <c r="E28" s="16">
        <f t="shared" si="4"/>
        <v>4.026115342763874</v>
      </c>
      <c r="F28" s="17">
        <f t="shared" si="5"/>
        <v>2.5510791922427716</v>
      </c>
    </row>
    <row r="29" spans="1:6" s="18" customFormat="1" ht="19.5" customHeight="1">
      <c r="A29" s="35" t="s">
        <v>22</v>
      </c>
      <c r="B29" s="19">
        <v>0.12</v>
      </c>
      <c r="C29" s="19">
        <f t="shared" si="3"/>
        <v>0.048001920076803074</v>
      </c>
      <c r="D29" s="19">
        <v>1.12</v>
      </c>
      <c r="E29" s="19">
        <f t="shared" si="4"/>
        <v>0.45137629468423807</v>
      </c>
      <c r="F29" s="20">
        <f t="shared" si="5"/>
        <v>0.24968910738052058</v>
      </c>
    </row>
    <row r="30" spans="1:6" s="18" customFormat="1" ht="19.5" customHeight="1">
      <c r="A30" s="34" t="s">
        <v>23</v>
      </c>
      <c r="B30" s="16">
        <v>0.24</v>
      </c>
      <c r="C30" s="16">
        <f t="shared" si="3"/>
        <v>0.09600384015360615</v>
      </c>
      <c r="D30" s="16">
        <v>0.02</v>
      </c>
      <c r="E30" s="16">
        <f t="shared" si="4"/>
        <v>0.008060290976504252</v>
      </c>
      <c r="F30" s="17">
        <f t="shared" si="5"/>
        <v>0.0520320655650552</v>
      </c>
    </row>
    <row r="31" spans="1:6" s="18" customFormat="1" ht="19.5" customHeight="1">
      <c r="A31" s="35" t="s">
        <v>24</v>
      </c>
      <c r="B31" s="19">
        <v>15.64</v>
      </c>
      <c r="C31" s="19">
        <f t="shared" si="3"/>
        <v>6.256250250010001</v>
      </c>
      <c r="D31" s="19">
        <v>29.98</v>
      </c>
      <c r="E31" s="19">
        <f t="shared" si="4"/>
        <v>12.082376173779872</v>
      </c>
      <c r="F31" s="20">
        <f t="shared" si="5"/>
        <v>9.169313211894936</v>
      </c>
    </row>
    <row r="32" spans="1:8" s="18" customFormat="1" ht="19.5" customHeight="1">
      <c r="A32" s="34" t="s">
        <v>25</v>
      </c>
      <c r="B32" s="16">
        <v>47.31</v>
      </c>
      <c r="C32" s="16">
        <f t="shared" si="3"/>
        <v>18.92475699027961</v>
      </c>
      <c r="D32" s="16">
        <v>42.72</v>
      </c>
      <c r="E32" s="16">
        <f t="shared" si="4"/>
        <v>17.21678152581308</v>
      </c>
      <c r="F32" s="17">
        <f t="shared" si="5"/>
        <v>18.070769258046347</v>
      </c>
      <c r="H32" s="18" t="s">
        <v>367</v>
      </c>
    </row>
    <row r="33" spans="1:6" s="27" customFormat="1" ht="19.5" customHeight="1">
      <c r="A33" s="24"/>
      <c r="B33" s="25">
        <f>SUM(B18:B32)</f>
        <v>216.77999999999997</v>
      </c>
      <c r="C33" s="25">
        <f t="shared" si="3"/>
        <v>86.71546861874474</v>
      </c>
      <c r="D33" s="25">
        <f>SUM(D18:D32)</f>
        <v>226.20000000000005</v>
      </c>
      <c r="E33" s="25">
        <f t="shared" si="4"/>
        <v>91.1618909442631</v>
      </c>
      <c r="F33" s="26">
        <f t="shared" si="5"/>
        <v>88.93867978150392</v>
      </c>
    </row>
    <row r="34" spans="1:6" s="33" customFormat="1" ht="19.5" customHeight="1">
      <c r="A34" s="28" t="s">
        <v>4</v>
      </c>
      <c r="B34" s="29">
        <f>SUM(B7:B15,B18:B32)</f>
        <v>249.99</v>
      </c>
      <c r="C34" s="29">
        <f t="shared" si="3"/>
        <v>100</v>
      </c>
      <c r="D34" s="29">
        <f>SUM(D7:D15,D18:D32)</f>
        <v>248.13000000000002</v>
      </c>
      <c r="E34" s="29">
        <f t="shared" si="4"/>
        <v>100</v>
      </c>
      <c r="F34" s="9">
        <f t="shared" si="5"/>
        <v>100</v>
      </c>
    </row>
  </sheetData>
  <sheetProtection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25.140625" style="2" customWidth="1"/>
    <col min="2" max="2" width="30.7109375" style="2" customWidth="1"/>
    <col min="3" max="3" width="7.7109375" style="2" customWidth="1"/>
    <col min="4" max="4" width="14.7109375" style="2" customWidth="1"/>
    <col min="5" max="16384" width="11.421875" style="2" customWidth="1"/>
  </cols>
  <sheetData>
    <row r="1" ht="19.5" customHeight="1">
      <c r="A1" s="1" t="s">
        <v>35</v>
      </c>
    </row>
    <row r="2" ht="19.5" customHeight="1"/>
    <row r="3" spans="1:4" s="11" customFormat="1" ht="19.5" customHeight="1">
      <c r="A3" s="10"/>
      <c r="B3" s="90" t="s">
        <v>36</v>
      </c>
      <c r="C3" s="91"/>
      <c r="D3" s="13" t="s">
        <v>44</v>
      </c>
    </row>
    <row r="4" spans="1:4" s="11" customFormat="1" ht="19.5" customHeight="1">
      <c r="A4" s="12" t="s">
        <v>31</v>
      </c>
      <c r="B4" s="87" t="s">
        <v>365</v>
      </c>
      <c r="C4" s="88"/>
      <c r="D4" s="31" t="s">
        <v>29</v>
      </c>
    </row>
    <row r="5" spans="1:4" s="11" customFormat="1" ht="19.5" customHeight="1">
      <c r="A5" s="14"/>
      <c r="B5" s="15" t="s">
        <v>30</v>
      </c>
      <c r="C5" s="15" t="s">
        <v>29</v>
      </c>
      <c r="D5" s="32" t="s">
        <v>380</v>
      </c>
    </row>
    <row r="6" spans="1:4" ht="19.5" customHeight="1">
      <c r="A6" s="4" t="s">
        <v>28</v>
      </c>
      <c r="B6" s="5"/>
      <c r="C6" s="5"/>
      <c r="D6" s="3"/>
    </row>
    <row r="7" spans="1:4" s="18" customFormat="1" ht="19.5" customHeight="1">
      <c r="A7" s="34" t="s">
        <v>0</v>
      </c>
      <c r="B7" s="16">
        <v>0.52</v>
      </c>
      <c r="C7" s="16">
        <f aca="true" t="shared" si="0" ref="C7:C16">B7/$B$34*100</f>
        <v>0.20626735422451412</v>
      </c>
      <c r="D7" s="17">
        <f>C7</f>
        <v>0.20626735422451412</v>
      </c>
    </row>
    <row r="8" spans="1:4" s="18" customFormat="1" ht="19.5" customHeight="1">
      <c r="A8" s="35" t="s">
        <v>6</v>
      </c>
      <c r="B8" s="19">
        <v>2.63</v>
      </c>
      <c r="C8" s="19">
        <f t="shared" si="0"/>
        <v>1.0432368107893693</v>
      </c>
      <c r="D8" s="20">
        <f aca="true" t="shared" si="1" ref="D8:D34">C8</f>
        <v>1.0432368107893693</v>
      </c>
    </row>
    <row r="9" spans="1:4" s="18" customFormat="1" ht="19.5" customHeight="1">
      <c r="A9" s="34" t="s">
        <v>1</v>
      </c>
      <c r="B9" s="16">
        <v>0</v>
      </c>
      <c r="C9" s="16">
        <f t="shared" si="0"/>
        <v>0</v>
      </c>
      <c r="D9" s="17">
        <f t="shared" si="1"/>
        <v>0</v>
      </c>
    </row>
    <row r="10" spans="1:4" s="18" customFormat="1" ht="19.5" customHeight="1">
      <c r="A10" s="35" t="s">
        <v>2</v>
      </c>
      <c r="B10" s="19">
        <v>3.3</v>
      </c>
      <c r="C10" s="19">
        <f t="shared" si="0"/>
        <v>1.3090043633478778</v>
      </c>
      <c r="D10" s="20">
        <f t="shared" si="1"/>
        <v>1.3090043633478778</v>
      </c>
    </row>
    <row r="11" spans="1:4" s="18" customFormat="1" ht="19.5" customHeight="1">
      <c r="A11" s="34" t="s">
        <v>9</v>
      </c>
      <c r="B11" s="16">
        <v>2.36</v>
      </c>
      <c r="C11" s="16">
        <f t="shared" si="0"/>
        <v>0.9361364537881793</v>
      </c>
      <c r="D11" s="17">
        <f t="shared" si="1"/>
        <v>0.9361364537881793</v>
      </c>
    </row>
    <row r="12" spans="1:4" s="18" customFormat="1" ht="19.5" customHeight="1">
      <c r="A12" s="35" t="s">
        <v>13</v>
      </c>
      <c r="B12" s="19">
        <v>4.15</v>
      </c>
      <c r="C12" s="19">
        <f t="shared" si="0"/>
        <v>1.6461721539071799</v>
      </c>
      <c r="D12" s="20">
        <f t="shared" si="1"/>
        <v>1.6461721539071799</v>
      </c>
    </row>
    <row r="13" spans="1:4" s="18" customFormat="1" ht="19.5" customHeight="1">
      <c r="A13" s="34" t="s">
        <v>10</v>
      </c>
      <c r="B13" s="16">
        <v>0.12</v>
      </c>
      <c r="C13" s="16">
        <f t="shared" si="0"/>
        <v>0.047600158667195566</v>
      </c>
      <c r="D13" s="17">
        <f t="shared" si="1"/>
        <v>0.047600158667195566</v>
      </c>
    </row>
    <row r="14" spans="1:4" s="18" customFormat="1" ht="19.5" customHeight="1">
      <c r="A14" s="35" t="s">
        <v>11</v>
      </c>
      <c r="B14" s="19">
        <v>1.75</v>
      </c>
      <c r="C14" s="19">
        <f t="shared" si="0"/>
        <v>0.6941689805632687</v>
      </c>
      <c r="D14" s="20">
        <f t="shared" si="1"/>
        <v>0.6941689805632687</v>
      </c>
    </row>
    <row r="15" spans="1:4" s="18" customFormat="1" ht="19.5" customHeight="1">
      <c r="A15" s="34" t="s">
        <v>12</v>
      </c>
      <c r="B15" s="16">
        <v>0</v>
      </c>
      <c r="C15" s="16">
        <f t="shared" si="0"/>
        <v>0</v>
      </c>
      <c r="D15" s="17">
        <f t="shared" si="1"/>
        <v>0</v>
      </c>
    </row>
    <row r="16" spans="1:4" s="18" customFormat="1" ht="19.5" customHeight="1">
      <c r="A16" s="23"/>
      <c r="B16" s="21">
        <f>SUM(B7:B15)</f>
        <v>14.829999999999998</v>
      </c>
      <c r="C16" s="21">
        <f t="shared" si="0"/>
        <v>5.882586275287585</v>
      </c>
      <c r="D16" s="22">
        <f t="shared" si="1"/>
        <v>5.882586275287585</v>
      </c>
    </row>
    <row r="17" spans="1:4" ht="19.5" customHeight="1">
      <c r="A17" s="4" t="s">
        <v>27</v>
      </c>
      <c r="B17" s="6"/>
      <c r="C17" s="6"/>
      <c r="D17" s="7"/>
    </row>
    <row r="18" spans="1:4" s="18" customFormat="1" ht="19.5" customHeight="1">
      <c r="A18" s="34" t="s">
        <v>14</v>
      </c>
      <c r="B18" s="16">
        <v>52.75</v>
      </c>
      <c r="C18" s="16">
        <f aca="true" t="shared" si="2" ref="C18:C34">B18/$B$34*100</f>
        <v>20.924236414121385</v>
      </c>
      <c r="D18" s="17">
        <f t="shared" si="1"/>
        <v>20.924236414121385</v>
      </c>
    </row>
    <row r="19" spans="1:4" s="18" customFormat="1" ht="19.5" customHeight="1">
      <c r="A19" s="35" t="s">
        <v>15</v>
      </c>
      <c r="B19" s="19">
        <v>2.25</v>
      </c>
      <c r="C19" s="19">
        <f t="shared" si="2"/>
        <v>0.8925029750099168</v>
      </c>
      <c r="D19" s="20">
        <f t="shared" si="1"/>
        <v>0.8925029750099168</v>
      </c>
    </row>
    <row r="20" spans="1:4" s="18" customFormat="1" ht="19.5" customHeight="1">
      <c r="A20" s="34" t="s">
        <v>16</v>
      </c>
      <c r="B20" s="16">
        <v>49.9</v>
      </c>
      <c r="C20" s="16">
        <f t="shared" si="2"/>
        <v>19.79373264577549</v>
      </c>
      <c r="D20" s="17">
        <f t="shared" si="1"/>
        <v>19.79373264577549</v>
      </c>
    </row>
    <row r="21" spans="1:4" s="18" customFormat="1" ht="19.5" customHeight="1">
      <c r="A21" s="35" t="s">
        <v>17</v>
      </c>
      <c r="B21" s="19">
        <v>3.42</v>
      </c>
      <c r="C21" s="19">
        <f t="shared" si="2"/>
        <v>1.3566045220150735</v>
      </c>
      <c r="D21" s="20">
        <f t="shared" si="1"/>
        <v>1.3566045220150735</v>
      </c>
    </row>
    <row r="22" spans="1:4" s="18" customFormat="1" ht="19.5" customHeight="1">
      <c r="A22" s="34" t="s">
        <v>18</v>
      </c>
      <c r="B22" s="16">
        <v>5.15</v>
      </c>
      <c r="C22" s="16">
        <f t="shared" si="2"/>
        <v>2.0428401428004768</v>
      </c>
      <c r="D22" s="17">
        <f t="shared" si="1"/>
        <v>2.0428401428004768</v>
      </c>
    </row>
    <row r="23" spans="1:4" s="18" customFormat="1" ht="19.5" customHeight="1">
      <c r="A23" s="35" t="s">
        <v>43</v>
      </c>
      <c r="B23" s="19">
        <v>0</v>
      </c>
      <c r="C23" s="19">
        <f t="shared" si="2"/>
        <v>0</v>
      </c>
      <c r="D23" s="20">
        <f t="shared" si="1"/>
        <v>0</v>
      </c>
    </row>
    <row r="24" spans="1:4" s="18" customFormat="1" ht="19.5" customHeight="1">
      <c r="A24" s="34" t="s">
        <v>19</v>
      </c>
      <c r="B24" s="16">
        <v>9.27</v>
      </c>
      <c r="C24" s="16">
        <f t="shared" si="2"/>
        <v>3.677112257040857</v>
      </c>
      <c r="D24" s="17">
        <f t="shared" si="1"/>
        <v>3.677112257040857</v>
      </c>
    </row>
    <row r="25" spans="1:4" s="18" customFormat="1" ht="19.5" customHeight="1">
      <c r="A25" s="35" t="s">
        <v>26</v>
      </c>
      <c r="B25" s="19">
        <v>3.12</v>
      </c>
      <c r="C25" s="19">
        <f t="shared" si="2"/>
        <v>1.2376041253470849</v>
      </c>
      <c r="D25" s="20">
        <f t="shared" si="1"/>
        <v>1.2376041253470849</v>
      </c>
    </row>
    <row r="26" spans="1:4" s="18" customFormat="1" ht="19.5" customHeight="1">
      <c r="A26" s="34" t="s">
        <v>20</v>
      </c>
      <c r="B26" s="16">
        <v>1.39</v>
      </c>
      <c r="C26" s="16">
        <f t="shared" si="2"/>
        <v>0.551368504561682</v>
      </c>
      <c r="D26" s="17">
        <f t="shared" si="1"/>
        <v>0.551368504561682</v>
      </c>
    </row>
    <row r="27" spans="1:4" s="18" customFormat="1" ht="19.5" customHeight="1">
      <c r="A27" s="35" t="s">
        <v>3</v>
      </c>
      <c r="B27" s="19">
        <v>0.57</v>
      </c>
      <c r="C27" s="19">
        <f t="shared" si="2"/>
        <v>0.2261007536691789</v>
      </c>
      <c r="D27" s="20">
        <f t="shared" si="1"/>
        <v>0.2261007536691789</v>
      </c>
    </row>
    <row r="28" spans="1:4" s="18" customFormat="1" ht="19.5" customHeight="1">
      <c r="A28" s="34" t="s">
        <v>21</v>
      </c>
      <c r="B28" s="16">
        <v>1.05</v>
      </c>
      <c r="C28" s="16">
        <f t="shared" si="2"/>
        <v>0.4165013883379612</v>
      </c>
      <c r="D28" s="17">
        <f t="shared" si="1"/>
        <v>0.4165013883379612</v>
      </c>
    </row>
    <row r="29" spans="1:4" s="18" customFormat="1" ht="19.5" customHeight="1">
      <c r="A29" s="35" t="s">
        <v>22</v>
      </c>
      <c r="B29" s="19">
        <v>0.39</v>
      </c>
      <c r="C29" s="19">
        <f t="shared" si="2"/>
        <v>0.1547005156683856</v>
      </c>
      <c r="D29" s="20">
        <f t="shared" si="1"/>
        <v>0.1547005156683856</v>
      </c>
    </row>
    <row r="30" spans="1:4" s="18" customFormat="1" ht="19.5" customHeight="1">
      <c r="A30" s="34" t="s">
        <v>23</v>
      </c>
      <c r="B30" s="16">
        <v>0</v>
      </c>
      <c r="C30" s="16">
        <f t="shared" si="2"/>
        <v>0</v>
      </c>
      <c r="D30" s="17">
        <f t="shared" si="1"/>
        <v>0</v>
      </c>
    </row>
    <row r="31" spans="1:4" s="18" customFormat="1" ht="19.5" customHeight="1">
      <c r="A31" s="35" t="s">
        <v>24</v>
      </c>
      <c r="B31" s="19">
        <v>82.41</v>
      </c>
      <c r="C31" s="19">
        <f t="shared" si="2"/>
        <v>32.689408964696554</v>
      </c>
      <c r="D31" s="20">
        <f t="shared" si="1"/>
        <v>32.689408964696554</v>
      </c>
    </row>
    <row r="32" spans="1:4" s="18" customFormat="1" ht="19.5" customHeight="1">
      <c r="A32" s="34" t="s">
        <v>25</v>
      </c>
      <c r="B32" s="16">
        <v>25.6</v>
      </c>
      <c r="C32" s="16">
        <f t="shared" si="2"/>
        <v>10.154700515668386</v>
      </c>
      <c r="D32" s="17">
        <f t="shared" si="1"/>
        <v>10.154700515668386</v>
      </c>
    </row>
    <row r="33" spans="1:4" s="27" customFormat="1" ht="19.5" customHeight="1">
      <c r="A33" s="24"/>
      <c r="B33" s="25">
        <f>SUM(B18:B32)</f>
        <v>237.26999999999998</v>
      </c>
      <c r="C33" s="25">
        <f t="shared" si="2"/>
        <v>94.11741372471242</v>
      </c>
      <c r="D33" s="26">
        <f t="shared" si="1"/>
        <v>94.11741372471242</v>
      </c>
    </row>
    <row r="34" spans="1:4" s="33" customFormat="1" ht="19.5" customHeight="1">
      <c r="A34" s="28" t="s">
        <v>4</v>
      </c>
      <c r="B34" s="29">
        <f>SUM(B7:B15,B18:B32)</f>
        <v>252.09999999999997</v>
      </c>
      <c r="C34" s="29">
        <f t="shared" si="2"/>
        <v>100</v>
      </c>
      <c r="D34" s="9">
        <f t="shared" si="1"/>
        <v>100</v>
      </c>
    </row>
  </sheetData>
  <sheetProtection password="8299" sheet="1" objects="1" scenarios="1"/>
  <mergeCells count="2">
    <mergeCell ref="B3:C3"/>
    <mergeCell ref="B4:C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D5" twoDigitTextYear="1"/>
  </ignoredErrors>
</worksheet>
</file>

<file path=xl/worksheets/sheet7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" sqref="B3:C3"/>
    </sheetView>
  </sheetViews>
  <sheetFormatPr defaultColWidth="11.421875" defaultRowHeight="12.75"/>
  <cols>
    <col min="1" max="1" width="25.140625" style="2" customWidth="1"/>
    <col min="2" max="2" width="30.7109375" style="2" customWidth="1"/>
    <col min="3" max="3" width="7.7109375" style="2" customWidth="1"/>
    <col min="4" max="4" width="14.7109375" style="2" customWidth="1"/>
    <col min="5" max="16384" width="11.421875" style="2" customWidth="1"/>
  </cols>
  <sheetData>
    <row r="1" ht="19.5" customHeight="1">
      <c r="A1" s="1" t="s">
        <v>35</v>
      </c>
    </row>
    <row r="2" ht="19.5" customHeight="1"/>
    <row r="3" spans="1:4" s="11" customFormat="1" ht="19.5" customHeight="1">
      <c r="A3" s="10"/>
      <c r="B3" s="90" t="s">
        <v>36</v>
      </c>
      <c r="C3" s="91"/>
      <c r="D3" s="13" t="s">
        <v>44</v>
      </c>
    </row>
    <row r="4" spans="1:4" s="11" customFormat="1" ht="19.5" customHeight="1">
      <c r="A4" s="12" t="s">
        <v>31</v>
      </c>
      <c r="B4" s="87" t="s">
        <v>368</v>
      </c>
      <c r="C4" s="88"/>
      <c r="D4" s="31" t="s">
        <v>29</v>
      </c>
    </row>
    <row r="5" spans="1:4" s="11" customFormat="1" ht="19.5" customHeight="1">
      <c r="A5" s="14"/>
      <c r="B5" s="15" t="s">
        <v>30</v>
      </c>
      <c r="C5" s="15" t="s">
        <v>29</v>
      </c>
      <c r="D5" s="32" t="s">
        <v>381</v>
      </c>
    </row>
    <row r="6" spans="1:4" ht="19.5" customHeight="1">
      <c r="A6" s="4" t="s">
        <v>28</v>
      </c>
      <c r="B6" s="5"/>
      <c r="C6" s="5"/>
      <c r="D6" s="3"/>
    </row>
    <row r="7" spans="1:4" s="18" customFormat="1" ht="19.5" customHeight="1">
      <c r="A7" s="34" t="s">
        <v>0</v>
      </c>
      <c r="B7" s="16">
        <v>3.58</v>
      </c>
      <c r="C7" s="16">
        <f aca="true" t="shared" si="0" ref="C7:C16">B7/$B$34*100</f>
        <v>1.3640173740760495</v>
      </c>
      <c r="D7" s="17">
        <f>C7</f>
        <v>1.3640173740760495</v>
      </c>
    </row>
    <row r="8" spans="1:4" s="18" customFormat="1" ht="19.5" customHeight="1">
      <c r="A8" s="35" t="s">
        <v>6</v>
      </c>
      <c r="B8" s="19">
        <v>3.12</v>
      </c>
      <c r="C8" s="19">
        <f t="shared" si="0"/>
        <v>1.1887525718204677</v>
      </c>
      <c r="D8" s="20">
        <f aca="true" t="shared" si="1" ref="D8:D34">C8</f>
        <v>1.1887525718204677</v>
      </c>
    </row>
    <row r="9" spans="1:4" s="18" customFormat="1" ht="19.5" customHeight="1">
      <c r="A9" s="34" t="s">
        <v>1</v>
      </c>
      <c r="B9" s="16">
        <v>0</v>
      </c>
      <c r="C9" s="16">
        <f t="shared" si="0"/>
        <v>0</v>
      </c>
      <c r="D9" s="17">
        <f t="shared" si="1"/>
        <v>0</v>
      </c>
    </row>
    <row r="10" spans="1:4" s="18" customFormat="1" ht="19.5" customHeight="1">
      <c r="A10" s="35" t="s">
        <v>2</v>
      </c>
      <c r="B10" s="19">
        <v>0.96</v>
      </c>
      <c r="C10" s="19">
        <f t="shared" si="0"/>
        <v>0.36577002209860543</v>
      </c>
      <c r="D10" s="20">
        <f t="shared" si="1"/>
        <v>0.36577002209860543</v>
      </c>
    </row>
    <row r="11" spans="1:4" s="18" customFormat="1" ht="19.5" customHeight="1">
      <c r="A11" s="34" t="s">
        <v>9</v>
      </c>
      <c r="B11" s="16">
        <v>1.66</v>
      </c>
      <c r="C11" s="16">
        <f t="shared" si="0"/>
        <v>0.6324773298788385</v>
      </c>
      <c r="D11" s="17">
        <f t="shared" si="1"/>
        <v>0.6324773298788385</v>
      </c>
    </row>
    <row r="12" spans="1:4" s="18" customFormat="1" ht="19.5" customHeight="1">
      <c r="A12" s="35" t="s">
        <v>13</v>
      </c>
      <c r="B12" s="19">
        <v>2.97</v>
      </c>
      <c r="C12" s="19">
        <f t="shared" si="0"/>
        <v>1.1316010058675607</v>
      </c>
      <c r="D12" s="20">
        <f t="shared" si="1"/>
        <v>1.1316010058675607</v>
      </c>
    </row>
    <row r="13" spans="1:4" s="18" customFormat="1" ht="19.5" customHeight="1">
      <c r="A13" s="34" t="s">
        <v>10</v>
      </c>
      <c r="B13" s="16">
        <v>0.07</v>
      </c>
      <c r="C13" s="16">
        <f t="shared" si="0"/>
        <v>0.02667073077802332</v>
      </c>
      <c r="D13" s="17">
        <f t="shared" si="1"/>
        <v>0.02667073077802332</v>
      </c>
    </row>
    <row r="14" spans="1:4" s="18" customFormat="1" ht="19.5" customHeight="1">
      <c r="A14" s="35" t="s">
        <v>11</v>
      </c>
      <c r="B14" s="19">
        <v>1.29</v>
      </c>
      <c r="C14" s="19">
        <f t="shared" si="0"/>
        <v>0.4915034671950011</v>
      </c>
      <c r="D14" s="20">
        <f t="shared" si="1"/>
        <v>0.4915034671950011</v>
      </c>
    </row>
    <row r="15" spans="1:4" s="18" customFormat="1" ht="19.5" customHeight="1">
      <c r="A15" s="34" t="s">
        <v>12</v>
      </c>
      <c r="B15" s="16">
        <v>0</v>
      </c>
      <c r="C15" s="16">
        <f t="shared" si="0"/>
        <v>0</v>
      </c>
      <c r="D15" s="17">
        <f t="shared" si="1"/>
        <v>0</v>
      </c>
    </row>
    <row r="16" spans="1:4" s="18" customFormat="1" ht="19.5" customHeight="1">
      <c r="A16" s="23"/>
      <c r="B16" s="21">
        <f>SUM(B7:B15)</f>
        <v>13.650000000000002</v>
      </c>
      <c r="C16" s="21">
        <f t="shared" si="0"/>
        <v>5.200792501714547</v>
      </c>
      <c r="D16" s="22">
        <f t="shared" si="1"/>
        <v>5.200792501714547</v>
      </c>
    </row>
    <row r="17" spans="1:4" ht="19.5" customHeight="1">
      <c r="A17" s="4" t="s">
        <v>27</v>
      </c>
      <c r="B17" s="6"/>
      <c r="C17" s="6"/>
      <c r="D17" s="7"/>
    </row>
    <row r="18" spans="1:4" s="18" customFormat="1" ht="19.5" customHeight="1">
      <c r="A18" s="34" t="s">
        <v>14</v>
      </c>
      <c r="B18" s="16">
        <v>49.67</v>
      </c>
      <c r="C18" s="16">
        <f aca="true" t="shared" si="2" ref="C18:C34">B18/$B$34*100</f>
        <v>18.924788539205974</v>
      </c>
      <c r="D18" s="17">
        <f t="shared" si="1"/>
        <v>18.924788539205974</v>
      </c>
    </row>
    <row r="19" spans="1:4" s="18" customFormat="1" ht="19.5" customHeight="1">
      <c r="A19" s="35" t="s">
        <v>15</v>
      </c>
      <c r="B19" s="19">
        <v>22.88</v>
      </c>
      <c r="C19" s="19">
        <f t="shared" si="2"/>
        <v>8.717518860016762</v>
      </c>
      <c r="D19" s="20">
        <f t="shared" si="1"/>
        <v>8.717518860016762</v>
      </c>
    </row>
    <row r="20" spans="1:4" s="18" customFormat="1" ht="19.5" customHeight="1">
      <c r="A20" s="34" t="s">
        <v>16</v>
      </c>
      <c r="B20" s="16">
        <v>10.76</v>
      </c>
      <c r="C20" s="16">
        <f t="shared" si="2"/>
        <v>4.0996723310218695</v>
      </c>
      <c r="D20" s="17">
        <f t="shared" si="1"/>
        <v>4.0996723310218695</v>
      </c>
    </row>
    <row r="21" spans="1:4" s="18" customFormat="1" ht="19.5" customHeight="1">
      <c r="A21" s="35" t="s">
        <v>17</v>
      </c>
      <c r="B21" s="19">
        <v>15.69</v>
      </c>
      <c r="C21" s="19">
        <f t="shared" si="2"/>
        <v>5.978053798674083</v>
      </c>
      <c r="D21" s="20">
        <f t="shared" si="1"/>
        <v>5.978053798674083</v>
      </c>
    </row>
    <row r="22" spans="1:4" s="18" customFormat="1" ht="19.5" customHeight="1">
      <c r="A22" s="34" t="s">
        <v>18</v>
      </c>
      <c r="B22" s="16">
        <v>3.12</v>
      </c>
      <c r="C22" s="16">
        <f t="shared" si="2"/>
        <v>1.1887525718204677</v>
      </c>
      <c r="D22" s="17">
        <f t="shared" si="1"/>
        <v>1.1887525718204677</v>
      </c>
    </row>
    <row r="23" spans="1:4" s="18" customFormat="1" ht="19.5" customHeight="1">
      <c r="A23" s="35" t="s">
        <v>43</v>
      </c>
      <c r="B23" s="19">
        <v>2.16</v>
      </c>
      <c r="C23" s="19">
        <f t="shared" si="2"/>
        <v>0.8229825497218624</v>
      </c>
      <c r="D23" s="20">
        <f t="shared" si="1"/>
        <v>0.8229825497218624</v>
      </c>
    </row>
    <row r="24" spans="1:4" s="18" customFormat="1" ht="19.5" customHeight="1">
      <c r="A24" s="34" t="s">
        <v>19</v>
      </c>
      <c r="B24" s="16">
        <v>29.06</v>
      </c>
      <c r="C24" s="16">
        <f t="shared" si="2"/>
        <v>11.072163377276535</v>
      </c>
      <c r="D24" s="17">
        <f t="shared" si="1"/>
        <v>11.072163377276535</v>
      </c>
    </row>
    <row r="25" spans="1:4" s="18" customFormat="1" ht="19.5" customHeight="1">
      <c r="A25" s="35" t="s">
        <v>26</v>
      </c>
      <c r="B25" s="19">
        <v>2.72</v>
      </c>
      <c r="C25" s="19">
        <f t="shared" si="2"/>
        <v>1.0363483959460489</v>
      </c>
      <c r="D25" s="20">
        <f t="shared" si="1"/>
        <v>1.0363483959460489</v>
      </c>
    </row>
    <row r="26" spans="1:4" s="18" customFormat="1" ht="19.5" customHeight="1">
      <c r="A26" s="34" t="s">
        <v>20</v>
      </c>
      <c r="B26" s="16">
        <v>2.07</v>
      </c>
      <c r="C26" s="16">
        <f t="shared" si="2"/>
        <v>0.788691610150118</v>
      </c>
      <c r="D26" s="17">
        <f t="shared" si="1"/>
        <v>0.788691610150118</v>
      </c>
    </row>
    <row r="27" spans="1:4" s="18" customFormat="1" ht="19.5" customHeight="1">
      <c r="A27" s="35" t="s">
        <v>3</v>
      </c>
      <c r="B27" s="19">
        <v>0</v>
      </c>
      <c r="C27" s="19">
        <f t="shared" si="2"/>
        <v>0</v>
      </c>
      <c r="D27" s="20">
        <f t="shared" si="1"/>
        <v>0</v>
      </c>
    </row>
    <row r="28" spans="1:4" s="18" customFormat="1" ht="19.5" customHeight="1">
      <c r="A28" s="34" t="s">
        <v>21</v>
      </c>
      <c r="B28" s="16">
        <v>10.58</v>
      </c>
      <c r="C28" s="16">
        <f t="shared" si="2"/>
        <v>4.031090451878381</v>
      </c>
      <c r="D28" s="17">
        <f t="shared" si="1"/>
        <v>4.031090451878381</v>
      </c>
    </row>
    <row r="29" spans="1:4" s="18" customFormat="1" ht="19.5" customHeight="1">
      <c r="A29" s="35" t="s">
        <v>22</v>
      </c>
      <c r="B29" s="19">
        <v>2.65</v>
      </c>
      <c r="C29" s="19">
        <f t="shared" si="2"/>
        <v>1.0096776651680255</v>
      </c>
      <c r="D29" s="20">
        <f t="shared" si="1"/>
        <v>1.0096776651680255</v>
      </c>
    </row>
    <row r="30" spans="1:4" s="18" customFormat="1" ht="19.5" customHeight="1">
      <c r="A30" s="34" t="s">
        <v>23</v>
      </c>
      <c r="B30" s="16">
        <v>0.28</v>
      </c>
      <c r="C30" s="16">
        <f t="shared" si="2"/>
        <v>0.10668292311209328</v>
      </c>
      <c r="D30" s="17">
        <f t="shared" si="1"/>
        <v>0.10668292311209328</v>
      </c>
    </row>
    <row r="31" spans="1:4" s="18" customFormat="1" ht="19.5" customHeight="1">
      <c r="A31" s="35" t="s">
        <v>24</v>
      </c>
      <c r="B31" s="19">
        <v>72.57</v>
      </c>
      <c r="C31" s="19">
        <f t="shared" si="2"/>
        <v>27.649927608016455</v>
      </c>
      <c r="D31" s="20">
        <f t="shared" si="1"/>
        <v>27.649927608016455</v>
      </c>
    </row>
    <row r="32" spans="1:4" s="18" customFormat="1" ht="19.5" customHeight="1">
      <c r="A32" s="34" t="s">
        <v>25</v>
      </c>
      <c r="B32" s="16">
        <v>24.6</v>
      </c>
      <c r="C32" s="16">
        <f t="shared" si="2"/>
        <v>9.372856816276766</v>
      </c>
      <c r="D32" s="17">
        <f t="shared" si="1"/>
        <v>9.372856816276766</v>
      </c>
    </row>
    <row r="33" spans="1:4" s="27" customFormat="1" ht="19.5" customHeight="1">
      <c r="A33" s="24"/>
      <c r="B33" s="25">
        <f>SUM(B18:B32)</f>
        <v>248.81</v>
      </c>
      <c r="C33" s="25">
        <f t="shared" si="2"/>
        <v>94.79920749828544</v>
      </c>
      <c r="D33" s="26">
        <f t="shared" si="1"/>
        <v>94.79920749828544</v>
      </c>
    </row>
    <row r="34" spans="1:4" s="33" customFormat="1" ht="19.5" customHeight="1">
      <c r="A34" s="28" t="s">
        <v>4</v>
      </c>
      <c r="B34" s="29">
        <f>SUM(B7:B15,B18:B32)</f>
        <v>262.46000000000004</v>
      </c>
      <c r="C34" s="29">
        <f t="shared" si="2"/>
        <v>100</v>
      </c>
      <c r="D34" s="9">
        <f t="shared" si="1"/>
        <v>100</v>
      </c>
    </row>
  </sheetData>
  <sheetProtection password="8299" sheet="1" objects="1" scenarios="1"/>
  <mergeCells count="2">
    <mergeCell ref="B3:C3"/>
    <mergeCell ref="B4:C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D5" twoDigitTextYear="1"/>
  </ignoredErrors>
</worksheet>
</file>

<file path=xl/worksheets/sheet7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" sqref="B3:C3"/>
    </sheetView>
  </sheetViews>
  <sheetFormatPr defaultColWidth="11.421875" defaultRowHeight="12.75"/>
  <cols>
    <col min="1" max="1" width="25.140625" style="52" customWidth="1"/>
    <col min="2" max="2" width="30.7109375" style="52" customWidth="1"/>
    <col min="3" max="3" width="7.7109375" style="52" customWidth="1"/>
    <col min="4" max="4" width="14.7109375" style="52" customWidth="1"/>
    <col min="5" max="16384" width="11.421875" style="52" customWidth="1"/>
  </cols>
  <sheetData>
    <row r="1" ht="19.5" customHeight="1">
      <c r="A1" s="51" t="s">
        <v>35</v>
      </c>
    </row>
    <row r="2" ht="19.5" customHeight="1"/>
    <row r="3" spans="1:4" s="55" customFormat="1" ht="19.5" customHeight="1">
      <c r="A3" s="53"/>
      <c r="B3" s="90" t="s">
        <v>36</v>
      </c>
      <c r="C3" s="91"/>
      <c r="D3" s="54" t="s">
        <v>44</v>
      </c>
    </row>
    <row r="4" spans="1:4" s="55" customFormat="1" ht="19.5" customHeight="1">
      <c r="A4" s="56" t="s">
        <v>31</v>
      </c>
      <c r="B4" s="90" t="s">
        <v>370</v>
      </c>
      <c r="C4" s="92"/>
      <c r="D4" s="57" t="s">
        <v>29</v>
      </c>
    </row>
    <row r="5" spans="1:4" s="55" customFormat="1" ht="19.5" customHeight="1">
      <c r="A5" s="58"/>
      <c r="B5" s="59" t="s">
        <v>30</v>
      </c>
      <c r="C5" s="59" t="s">
        <v>29</v>
      </c>
      <c r="D5" s="60" t="s">
        <v>382</v>
      </c>
    </row>
    <row r="6" spans="1:4" ht="19.5" customHeight="1">
      <c r="A6" s="61" t="s">
        <v>28</v>
      </c>
      <c r="B6" s="62"/>
      <c r="C6" s="62"/>
      <c r="D6" s="63"/>
    </row>
    <row r="7" spans="1:4" s="67" customFormat="1" ht="19.5" customHeight="1">
      <c r="A7" s="64" t="s">
        <v>0</v>
      </c>
      <c r="B7" s="65">
        <v>5.96</v>
      </c>
      <c r="C7" s="65">
        <f aca="true" t="shared" si="0" ref="C7:C16">B7/$B$34*100</f>
        <v>2.3927094624432934</v>
      </c>
      <c r="D7" s="66">
        <f>C7</f>
        <v>2.3927094624432934</v>
      </c>
    </row>
    <row r="8" spans="1:4" s="67" customFormat="1" ht="19.5" customHeight="1">
      <c r="A8" s="68" t="s">
        <v>6</v>
      </c>
      <c r="B8" s="69">
        <v>4.1</v>
      </c>
      <c r="C8" s="69">
        <f t="shared" si="0"/>
        <v>1.6459914087277687</v>
      </c>
      <c r="D8" s="70">
        <f aca="true" t="shared" si="1" ref="D8:D34">C8</f>
        <v>1.6459914087277687</v>
      </c>
    </row>
    <row r="9" spans="1:4" s="67" customFormat="1" ht="19.5" customHeight="1">
      <c r="A9" s="64" t="s">
        <v>1</v>
      </c>
      <c r="B9" s="65">
        <v>0</v>
      </c>
      <c r="C9" s="65">
        <f t="shared" si="0"/>
        <v>0</v>
      </c>
      <c r="D9" s="66">
        <f t="shared" si="1"/>
        <v>0</v>
      </c>
    </row>
    <row r="10" spans="1:4" s="67" customFormat="1" ht="19.5" customHeight="1">
      <c r="A10" s="68" t="s">
        <v>2</v>
      </c>
      <c r="B10" s="69">
        <v>8.76</v>
      </c>
      <c r="C10" s="69">
        <f t="shared" si="0"/>
        <v>3.5168011562085995</v>
      </c>
      <c r="D10" s="70">
        <f t="shared" si="1"/>
        <v>3.5168011562085995</v>
      </c>
    </row>
    <row r="11" spans="1:4" s="67" customFormat="1" ht="19.5" customHeight="1">
      <c r="A11" s="64" t="s">
        <v>9</v>
      </c>
      <c r="B11" s="65">
        <v>4.66</v>
      </c>
      <c r="C11" s="65">
        <f t="shared" si="0"/>
        <v>1.8708097474808303</v>
      </c>
      <c r="D11" s="66">
        <f t="shared" si="1"/>
        <v>1.8708097474808303</v>
      </c>
    </row>
    <row r="12" spans="1:4" s="67" customFormat="1" ht="19.5" customHeight="1">
      <c r="A12" s="68" t="s">
        <v>13</v>
      </c>
      <c r="B12" s="69">
        <v>6.47</v>
      </c>
      <c r="C12" s="69">
        <f t="shared" si="0"/>
        <v>2.59745473523626</v>
      </c>
      <c r="D12" s="70">
        <f t="shared" si="1"/>
        <v>2.59745473523626</v>
      </c>
    </row>
    <row r="13" spans="1:4" s="67" customFormat="1" ht="19.5" customHeight="1">
      <c r="A13" s="64" t="s">
        <v>10</v>
      </c>
      <c r="B13" s="65">
        <v>1.68</v>
      </c>
      <c r="C13" s="65">
        <f t="shared" si="0"/>
        <v>0.6744550162591835</v>
      </c>
      <c r="D13" s="66">
        <f t="shared" si="1"/>
        <v>0.6744550162591835</v>
      </c>
    </row>
    <row r="14" spans="1:4" s="67" customFormat="1" ht="19.5" customHeight="1">
      <c r="A14" s="68" t="s">
        <v>11</v>
      </c>
      <c r="B14" s="69">
        <v>3.71</v>
      </c>
      <c r="C14" s="69">
        <f t="shared" si="0"/>
        <v>1.48942149423903</v>
      </c>
      <c r="D14" s="70">
        <f t="shared" si="1"/>
        <v>1.48942149423903</v>
      </c>
    </row>
    <row r="15" spans="1:4" s="67" customFormat="1" ht="19.5" customHeight="1">
      <c r="A15" s="64" t="s">
        <v>12</v>
      </c>
      <c r="B15" s="65">
        <v>1.79</v>
      </c>
      <c r="C15" s="65">
        <f t="shared" si="0"/>
        <v>0.7186157613713918</v>
      </c>
      <c r="D15" s="66">
        <f t="shared" si="1"/>
        <v>0.7186157613713918</v>
      </c>
    </row>
    <row r="16" spans="1:4" s="67" customFormat="1" ht="19.5" customHeight="1">
      <c r="A16" s="71"/>
      <c r="B16" s="72">
        <f>SUM(B7:B15)</f>
        <v>37.129999999999995</v>
      </c>
      <c r="C16" s="72">
        <f t="shared" si="0"/>
        <v>14.906258781966356</v>
      </c>
      <c r="D16" s="73">
        <f t="shared" si="1"/>
        <v>14.906258781966356</v>
      </c>
    </row>
    <row r="17" spans="1:4" ht="19.5" customHeight="1">
      <c r="A17" s="61" t="s">
        <v>27</v>
      </c>
      <c r="B17" s="74"/>
      <c r="C17" s="74"/>
      <c r="D17" s="75"/>
    </row>
    <row r="18" spans="1:4" s="67" customFormat="1" ht="19.5" customHeight="1">
      <c r="A18" s="64" t="s">
        <v>14</v>
      </c>
      <c r="B18" s="65">
        <v>40.32</v>
      </c>
      <c r="C18" s="65">
        <f aca="true" t="shared" si="2" ref="C18:C34">B18/$B$34*100</f>
        <v>16.1869203902204</v>
      </c>
      <c r="D18" s="66">
        <f t="shared" si="1"/>
        <v>16.1869203902204</v>
      </c>
    </row>
    <row r="19" spans="1:4" s="67" customFormat="1" ht="19.5" customHeight="1">
      <c r="A19" s="68" t="s">
        <v>15</v>
      </c>
      <c r="B19" s="69">
        <v>26.11</v>
      </c>
      <c r="C19" s="69">
        <f t="shared" si="2"/>
        <v>10.482155044361475</v>
      </c>
      <c r="D19" s="70">
        <f t="shared" si="1"/>
        <v>10.482155044361475</v>
      </c>
    </row>
    <row r="20" spans="1:4" s="67" customFormat="1" ht="19.5" customHeight="1">
      <c r="A20" s="64" t="s">
        <v>16</v>
      </c>
      <c r="B20" s="65">
        <v>10.3</v>
      </c>
      <c r="C20" s="65">
        <f t="shared" si="2"/>
        <v>4.135051587779517</v>
      </c>
      <c r="D20" s="66">
        <f t="shared" si="1"/>
        <v>4.135051587779517</v>
      </c>
    </row>
    <row r="21" spans="1:4" s="67" customFormat="1" ht="19.5" customHeight="1">
      <c r="A21" s="68" t="s">
        <v>17</v>
      </c>
      <c r="B21" s="69">
        <v>16.09</v>
      </c>
      <c r="C21" s="69">
        <f t="shared" si="2"/>
        <v>6.459512625958489</v>
      </c>
      <c r="D21" s="70">
        <f t="shared" si="1"/>
        <v>6.459512625958489</v>
      </c>
    </row>
    <row r="22" spans="1:4" s="67" customFormat="1" ht="19.5" customHeight="1">
      <c r="A22" s="64" t="s">
        <v>18</v>
      </c>
      <c r="B22" s="65">
        <v>5.33</v>
      </c>
      <c r="C22" s="65">
        <f t="shared" si="2"/>
        <v>2.1397888313460998</v>
      </c>
      <c r="D22" s="66">
        <f t="shared" si="1"/>
        <v>2.1397888313460998</v>
      </c>
    </row>
    <row r="23" spans="1:4" s="67" customFormat="1" ht="19.5" customHeight="1">
      <c r="A23" s="68" t="s">
        <v>43</v>
      </c>
      <c r="B23" s="69">
        <v>0.36</v>
      </c>
      <c r="C23" s="69">
        <f t="shared" si="2"/>
        <v>0.14452607491268216</v>
      </c>
      <c r="D23" s="70">
        <f t="shared" si="1"/>
        <v>0.14452607491268216</v>
      </c>
    </row>
    <row r="24" spans="1:4" s="67" customFormat="1" ht="19.5" customHeight="1">
      <c r="A24" s="64" t="s">
        <v>19</v>
      </c>
      <c r="B24" s="65">
        <v>23.13</v>
      </c>
      <c r="C24" s="65">
        <f t="shared" si="2"/>
        <v>9.285800313139829</v>
      </c>
      <c r="D24" s="66">
        <f t="shared" si="1"/>
        <v>9.285800313139829</v>
      </c>
    </row>
    <row r="25" spans="1:4" s="67" customFormat="1" ht="19.5" customHeight="1">
      <c r="A25" s="68" t="s">
        <v>26</v>
      </c>
      <c r="B25" s="69">
        <v>10.45</v>
      </c>
      <c r="C25" s="69">
        <f t="shared" si="2"/>
        <v>4.195270785659801</v>
      </c>
      <c r="D25" s="70">
        <f t="shared" si="1"/>
        <v>4.195270785659801</v>
      </c>
    </row>
    <row r="26" spans="1:4" s="67" customFormat="1" ht="19.5" customHeight="1">
      <c r="A26" s="64" t="s">
        <v>20</v>
      </c>
      <c r="B26" s="65">
        <v>2.87</v>
      </c>
      <c r="C26" s="65">
        <f t="shared" si="2"/>
        <v>1.1521939861094384</v>
      </c>
      <c r="D26" s="66">
        <f t="shared" si="1"/>
        <v>1.1521939861094384</v>
      </c>
    </row>
    <row r="27" spans="1:4" s="67" customFormat="1" ht="19.5" customHeight="1">
      <c r="A27" s="68" t="s">
        <v>3</v>
      </c>
      <c r="B27" s="69">
        <v>0.4</v>
      </c>
      <c r="C27" s="69">
        <f t="shared" si="2"/>
        <v>0.16058452768075798</v>
      </c>
      <c r="D27" s="70">
        <f t="shared" si="1"/>
        <v>0.16058452768075798</v>
      </c>
    </row>
    <row r="28" spans="1:4" s="67" customFormat="1" ht="19.5" customHeight="1">
      <c r="A28" s="64" t="s">
        <v>21</v>
      </c>
      <c r="B28" s="65">
        <v>0</v>
      </c>
      <c r="C28" s="65">
        <f t="shared" si="2"/>
        <v>0</v>
      </c>
      <c r="D28" s="66">
        <f t="shared" si="1"/>
        <v>0</v>
      </c>
    </row>
    <row r="29" spans="1:4" s="67" customFormat="1" ht="19.5" customHeight="1">
      <c r="A29" s="68" t="s">
        <v>22</v>
      </c>
      <c r="B29" s="69">
        <v>4.41</v>
      </c>
      <c r="C29" s="69">
        <f t="shared" si="2"/>
        <v>1.7704444176803564</v>
      </c>
      <c r="D29" s="70">
        <f t="shared" si="1"/>
        <v>1.7704444176803564</v>
      </c>
    </row>
    <row r="30" spans="1:4" s="67" customFormat="1" ht="19.5" customHeight="1">
      <c r="A30" s="64" t="s">
        <v>23</v>
      </c>
      <c r="B30" s="65">
        <v>0</v>
      </c>
      <c r="C30" s="65">
        <f t="shared" si="2"/>
        <v>0</v>
      </c>
      <c r="D30" s="66">
        <f t="shared" si="1"/>
        <v>0</v>
      </c>
    </row>
    <row r="31" spans="1:4" s="67" customFormat="1" ht="19.5" customHeight="1">
      <c r="A31" s="68" t="s">
        <v>24</v>
      </c>
      <c r="B31" s="69">
        <v>38.23</v>
      </c>
      <c r="C31" s="69">
        <f t="shared" si="2"/>
        <v>15.347866233088439</v>
      </c>
      <c r="D31" s="70">
        <f t="shared" si="1"/>
        <v>15.347866233088439</v>
      </c>
    </row>
    <row r="32" spans="1:4" s="67" customFormat="1" ht="19.5" customHeight="1">
      <c r="A32" s="64" t="s">
        <v>25</v>
      </c>
      <c r="B32" s="65">
        <v>33.96</v>
      </c>
      <c r="C32" s="65">
        <f t="shared" si="2"/>
        <v>13.633626400096352</v>
      </c>
      <c r="D32" s="66">
        <f t="shared" si="1"/>
        <v>13.633626400096352</v>
      </c>
    </row>
    <row r="33" spans="1:4" s="79" customFormat="1" ht="19.5" customHeight="1">
      <c r="A33" s="76"/>
      <c r="B33" s="77">
        <f>SUM(B18:B32)</f>
        <v>211.96</v>
      </c>
      <c r="C33" s="77">
        <f t="shared" si="2"/>
        <v>85.09374121803364</v>
      </c>
      <c r="D33" s="78">
        <f t="shared" si="1"/>
        <v>85.09374121803364</v>
      </c>
    </row>
    <row r="34" spans="1:4" s="83" customFormat="1" ht="19.5" customHeight="1">
      <c r="A34" s="80" t="s">
        <v>4</v>
      </c>
      <c r="B34" s="81">
        <f>SUM(B7:B15,B18:B32)</f>
        <v>249.09</v>
      </c>
      <c r="C34" s="81">
        <f t="shared" si="2"/>
        <v>100</v>
      </c>
      <c r="D34" s="82">
        <f t="shared" si="1"/>
        <v>100</v>
      </c>
    </row>
  </sheetData>
  <sheetProtection password="8299" sheet="1" objects="1" scenarios="1"/>
  <mergeCells count="2">
    <mergeCell ref="B3:C3"/>
    <mergeCell ref="B4:C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D5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4.710937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40</v>
      </c>
      <c r="C4" s="88"/>
      <c r="D4" s="87" t="s">
        <v>41</v>
      </c>
      <c r="E4" s="88"/>
      <c r="F4" s="87" t="s">
        <v>42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45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2.85</v>
      </c>
      <c r="C7" s="16">
        <f aca="true" t="shared" si="0" ref="C7:C16">B7/$B$34*100</f>
        <v>1.130772893191557</v>
      </c>
      <c r="D7" s="16">
        <v>2.19</v>
      </c>
      <c r="E7" s="16">
        <f aca="true" t="shared" si="1" ref="E7:E16">D7/$D$34*100</f>
        <v>0.8719541328236982</v>
      </c>
      <c r="F7" s="16">
        <v>1.99</v>
      </c>
      <c r="G7" s="16">
        <f aca="true" t="shared" si="2" ref="G7:G16">F7/$F$34*100</f>
        <v>0.7361917798083684</v>
      </c>
      <c r="H7" s="17">
        <f aca="true" t="shared" si="3" ref="H7:H15">(C7+E7+G7)/3</f>
        <v>0.9129729352745412</v>
      </c>
    </row>
    <row r="8" spans="1:8" s="18" customFormat="1" ht="19.5" customHeight="1">
      <c r="A8" s="35" t="s">
        <v>6</v>
      </c>
      <c r="B8" s="19">
        <v>2.65</v>
      </c>
      <c r="C8" s="19">
        <f t="shared" si="0"/>
        <v>1.0514204094588162</v>
      </c>
      <c r="D8" s="19">
        <v>3.45</v>
      </c>
      <c r="E8" s="19">
        <f t="shared" si="1"/>
        <v>1.3736263736263739</v>
      </c>
      <c r="F8" s="19">
        <v>2.26</v>
      </c>
      <c r="G8" s="19">
        <f t="shared" si="2"/>
        <v>0.83607709666679</v>
      </c>
      <c r="H8" s="20">
        <f t="shared" si="3"/>
        <v>1.0870412932506601</v>
      </c>
    </row>
    <row r="9" spans="1:8" s="18" customFormat="1" ht="19.5" customHeight="1">
      <c r="A9" s="34" t="s">
        <v>1</v>
      </c>
      <c r="B9" s="16">
        <v>0</v>
      </c>
      <c r="C9" s="16">
        <f t="shared" si="0"/>
        <v>0</v>
      </c>
      <c r="D9" s="16">
        <v>0.05</v>
      </c>
      <c r="E9" s="16">
        <f t="shared" si="1"/>
        <v>0.01990762860328078</v>
      </c>
      <c r="F9" s="16">
        <v>0.06</v>
      </c>
      <c r="G9" s="16">
        <f t="shared" si="2"/>
        <v>0.022196737079649295</v>
      </c>
      <c r="H9" s="17">
        <f t="shared" si="3"/>
        <v>0.014034788560976693</v>
      </c>
    </row>
    <row r="10" spans="1:8" s="18" customFormat="1" ht="19.5" customHeight="1">
      <c r="A10" s="35" t="s">
        <v>2</v>
      </c>
      <c r="B10" s="19">
        <v>9.98</v>
      </c>
      <c r="C10" s="19">
        <f t="shared" si="0"/>
        <v>3.9596889382637683</v>
      </c>
      <c r="D10" s="19">
        <v>7.74</v>
      </c>
      <c r="E10" s="19">
        <f t="shared" si="1"/>
        <v>3.0817009077878645</v>
      </c>
      <c r="F10" s="19">
        <v>7.25</v>
      </c>
      <c r="G10" s="19">
        <f t="shared" si="2"/>
        <v>2.6821057304576232</v>
      </c>
      <c r="H10" s="20">
        <f t="shared" si="3"/>
        <v>3.241165192169752</v>
      </c>
    </row>
    <row r="11" spans="1:8" s="18" customFormat="1" ht="19.5" customHeight="1">
      <c r="A11" s="34" t="s">
        <v>9</v>
      </c>
      <c r="B11" s="16">
        <v>2.75</v>
      </c>
      <c r="C11" s="16">
        <f t="shared" si="0"/>
        <v>1.0910966513251865</v>
      </c>
      <c r="D11" s="16">
        <v>2.7</v>
      </c>
      <c r="E11" s="16">
        <f t="shared" si="1"/>
        <v>1.0750119445771622</v>
      </c>
      <c r="F11" s="16">
        <v>3.87</v>
      </c>
      <c r="G11" s="16">
        <f t="shared" si="2"/>
        <v>1.4316895416373796</v>
      </c>
      <c r="H11" s="17">
        <f t="shared" si="3"/>
        <v>1.199266045846576</v>
      </c>
    </row>
    <row r="12" spans="1:8" s="18" customFormat="1" ht="19.5" customHeight="1">
      <c r="A12" s="35" t="s">
        <v>13</v>
      </c>
      <c r="B12" s="19">
        <v>5.38</v>
      </c>
      <c r="C12" s="19">
        <f t="shared" si="0"/>
        <v>2.1345818124107288</v>
      </c>
      <c r="D12" s="19">
        <v>4.5</v>
      </c>
      <c r="E12" s="19">
        <f t="shared" si="1"/>
        <v>1.7916865742952703</v>
      </c>
      <c r="F12" s="19">
        <v>4.55</v>
      </c>
      <c r="G12" s="19">
        <f t="shared" si="2"/>
        <v>1.6832525618734047</v>
      </c>
      <c r="H12" s="20">
        <f t="shared" si="3"/>
        <v>1.8698403161931345</v>
      </c>
    </row>
    <row r="13" spans="1:8" s="18" customFormat="1" ht="19.5" customHeight="1">
      <c r="A13" s="34" t="s">
        <v>10</v>
      </c>
      <c r="B13" s="16">
        <v>1.38</v>
      </c>
      <c r="C13" s="16">
        <f t="shared" si="0"/>
        <v>0.5475321377559118</v>
      </c>
      <c r="D13" s="16">
        <v>1.9</v>
      </c>
      <c r="E13" s="16">
        <f t="shared" si="1"/>
        <v>0.7564898869246696</v>
      </c>
      <c r="F13" s="16">
        <v>1.34</v>
      </c>
      <c r="G13" s="16">
        <f t="shared" si="2"/>
        <v>0.4957271281121676</v>
      </c>
      <c r="H13" s="17">
        <f t="shared" si="3"/>
        <v>0.5999163842642496</v>
      </c>
    </row>
    <row r="14" spans="1:8" s="18" customFormat="1" ht="19.5" customHeight="1">
      <c r="A14" s="35" t="s">
        <v>11</v>
      </c>
      <c r="B14" s="19">
        <v>2.3</v>
      </c>
      <c r="C14" s="19">
        <f t="shared" si="0"/>
        <v>0.9125535629265196</v>
      </c>
      <c r="D14" s="19">
        <v>1.79</v>
      </c>
      <c r="E14" s="19">
        <f t="shared" si="1"/>
        <v>0.7126931039974519</v>
      </c>
      <c r="F14" s="19">
        <v>2.34</v>
      </c>
      <c r="G14" s="19">
        <f t="shared" si="2"/>
        <v>0.8656727461063225</v>
      </c>
      <c r="H14" s="20">
        <f t="shared" si="3"/>
        <v>0.8303064710100979</v>
      </c>
    </row>
    <row r="15" spans="1:8" s="18" customFormat="1" ht="19.5" customHeight="1">
      <c r="A15" s="34" t="s">
        <v>12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0</v>
      </c>
      <c r="G15" s="16">
        <f t="shared" si="2"/>
        <v>0</v>
      </c>
      <c r="H15" s="17">
        <f t="shared" si="3"/>
        <v>0</v>
      </c>
    </row>
    <row r="16" spans="1:8" s="18" customFormat="1" ht="19.5" customHeight="1">
      <c r="A16" s="23"/>
      <c r="B16" s="21">
        <f>SUM(B7:B15)</f>
        <v>27.29</v>
      </c>
      <c r="C16" s="21">
        <f t="shared" si="0"/>
        <v>10.827646405332487</v>
      </c>
      <c r="D16" s="21">
        <f>SUM(D7:D15)</f>
        <v>24.319999999999997</v>
      </c>
      <c r="E16" s="21">
        <f t="shared" si="1"/>
        <v>9.683070552635769</v>
      </c>
      <c r="F16" s="21">
        <f>SUM(F7:F15)</f>
        <v>23.66</v>
      </c>
      <c r="G16" s="21">
        <f t="shared" si="2"/>
        <v>8.752913321741705</v>
      </c>
      <c r="H16" s="22">
        <f>(C16+E16+G16)/3</f>
        <v>9.754543426569986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55.16</v>
      </c>
      <c r="C18" s="16">
        <f aca="true" t="shared" si="4" ref="C18:C34">B18/$B$34*100</f>
        <v>21.885415013489922</v>
      </c>
      <c r="D18" s="16">
        <v>65.87</v>
      </c>
      <c r="E18" s="16">
        <f aca="true" t="shared" si="5" ref="E18:E34">D18/$D$34*100</f>
        <v>26.2263099219621</v>
      </c>
      <c r="F18" s="16">
        <v>109.44</v>
      </c>
      <c r="G18" s="16">
        <f aca="true" t="shared" si="6" ref="G18:G34">F18/$F$34*100</f>
        <v>40.486848433280315</v>
      </c>
      <c r="H18" s="17">
        <f aca="true" t="shared" si="7" ref="H18:H34">(C18+E18+G18)/3</f>
        <v>29.532857789577445</v>
      </c>
    </row>
    <row r="19" spans="1:8" s="18" customFormat="1" ht="19.5" customHeight="1">
      <c r="A19" s="35" t="s">
        <v>15</v>
      </c>
      <c r="B19" s="19">
        <v>40.89</v>
      </c>
      <c r="C19" s="19">
        <f t="shared" si="4"/>
        <v>16.223615299158865</v>
      </c>
      <c r="D19" s="19">
        <v>17.61</v>
      </c>
      <c r="E19" s="19">
        <f t="shared" si="5"/>
        <v>7.011466794075491</v>
      </c>
      <c r="F19" s="19">
        <v>4.76</v>
      </c>
      <c r="G19" s="19">
        <f t="shared" si="6"/>
        <v>1.7609411416521774</v>
      </c>
      <c r="H19" s="20">
        <f t="shared" si="7"/>
        <v>8.332007744962178</v>
      </c>
    </row>
    <row r="20" spans="1:8" s="18" customFormat="1" ht="19.5" customHeight="1">
      <c r="A20" s="34" t="s">
        <v>16</v>
      </c>
      <c r="B20" s="16">
        <v>13.15</v>
      </c>
      <c r="C20" s="16">
        <f t="shared" si="4"/>
        <v>5.217425805427711</v>
      </c>
      <c r="D20" s="16">
        <v>6.48</v>
      </c>
      <c r="E20" s="16">
        <f t="shared" si="5"/>
        <v>2.5800286669851893</v>
      </c>
      <c r="F20" s="16">
        <v>9.36</v>
      </c>
      <c r="G20" s="16">
        <f t="shared" si="6"/>
        <v>3.46269098442529</v>
      </c>
      <c r="H20" s="17">
        <f t="shared" si="7"/>
        <v>3.7533818189460635</v>
      </c>
    </row>
    <row r="21" spans="1:8" s="18" customFormat="1" ht="19.5" customHeight="1">
      <c r="A21" s="35" t="s">
        <v>17</v>
      </c>
      <c r="B21" s="19">
        <v>23.09</v>
      </c>
      <c r="C21" s="19">
        <f t="shared" si="4"/>
        <v>9.16124424694493</v>
      </c>
      <c r="D21" s="19">
        <v>16.78</v>
      </c>
      <c r="E21" s="19">
        <f t="shared" si="5"/>
        <v>6.68100015926103</v>
      </c>
      <c r="F21" s="19">
        <v>3.78</v>
      </c>
      <c r="G21" s="19">
        <f t="shared" si="6"/>
        <v>1.3983944360179057</v>
      </c>
      <c r="H21" s="20">
        <f t="shared" si="7"/>
        <v>5.746879614074622</v>
      </c>
    </row>
    <row r="22" spans="1:8" s="18" customFormat="1" ht="19.5" customHeight="1">
      <c r="A22" s="34" t="s">
        <v>18</v>
      </c>
      <c r="B22" s="16">
        <v>5.08</v>
      </c>
      <c r="C22" s="16">
        <f t="shared" si="4"/>
        <v>2.0155530868116176</v>
      </c>
      <c r="D22" s="16">
        <v>2.39</v>
      </c>
      <c r="E22" s="16">
        <f t="shared" si="5"/>
        <v>0.9515846472368213</v>
      </c>
      <c r="F22" s="16">
        <v>6.21</v>
      </c>
      <c r="G22" s="16">
        <f t="shared" si="6"/>
        <v>2.2973622877437023</v>
      </c>
      <c r="H22" s="17">
        <f t="shared" si="7"/>
        <v>1.7548333405973804</v>
      </c>
    </row>
    <row r="23" spans="1:8" s="18" customFormat="1" ht="19.5" customHeight="1">
      <c r="A23" s="35" t="s">
        <v>43</v>
      </c>
      <c r="B23" s="19">
        <v>0.79</v>
      </c>
      <c r="C23" s="19">
        <f t="shared" si="4"/>
        <v>0.3134423107443263</v>
      </c>
      <c r="D23" s="19">
        <v>0.96</v>
      </c>
      <c r="E23" s="19">
        <f t="shared" si="5"/>
        <v>0.38222646918299097</v>
      </c>
      <c r="F23" s="19">
        <v>0.78</v>
      </c>
      <c r="G23" s="19">
        <f t="shared" si="6"/>
        <v>0.28855758203544085</v>
      </c>
      <c r="H23" s="20">
        <f t="shared" si="7"/>
        <v>0.3280754539875861</v>
      </c>
    </row>
    <row r="24" spans="1:8" s="18" customFormat="1" ht="19.5" customHeight="1">
      <c r="A24" s="34" t="s">
        <v>19</v>
      </c>
      <c r="B24" s="16">
        <v>16.27</v>
      </c>
      <c r="C24" s="16">
        <f t="shared" si="4"/>
        <v>6.455324551658467</v>
      </c>
      <c r="D24" s="16">
        <v>3.87</v>
      </c>
      <c r="E24" s="16">
        <f t="shared" si="5"/>
        <v>1.5408504538939323</v>
      </c>
      <c r="F24" s="16">
        <v>7.1</v>
      </c>
      <c r="G24" s="16">
        <f t="shared" si="6"/>
        <v>2.6266138877585</v>
      </c>
      <c r="H24" s="17">
        <f t="shared" si="7"/>
        <v>3.540929631103633</v>
      </c>
    </row>
    <row r="25" spans="1:8" s="18" customFormat="1" ht="19.5" customHeight="1">
      <c r="A25" s="35" t="s">
        <v>26</v>
      </c>
      <c r="B25" s="19">
        <v>0.98</v>
      </c>
      <c r="C25" s="19">
        <f t="shared" si="4"/>
        <v>0.3888271702904302</v>
      </c>
      <c r="D25" s="19">
        <v>1.04</v>
      </c>
      <c r="E25" s="19">
        <f t="shared" si="5"/>
        <v>0.4140786749482402</v>
      </c>
      <c r="F25" s="19">
        <v>0.93</v>
      </c>
      <c r="G25" s="19">
        <f t="shared" si="6"/>
        <v>0.3440494247345641</v>
      </c>
      <c r="H25" s="20">
        <f t="shared" si="7"/>
        <v>0.3823184233244115</v>
      </c>
    </row>
    <row r="26" spans="1:8" s="18" customFormat="1" ht="19.5" customHeight="1">
      <c r="A26" s="34" t="s">
        <v>20</v>
      </c>
      <c r="B26" s="16">
        <v>3.64</v>
      </c>
      <c r="C26" s="16">
        <f t="shared" si="4"/>
        <v>1.4442152039358833</v>
      </c>
      <c r="D26" s="16">
        <v>2.88</v>
      </c>
      <c r="E26" s="16">
        <f t="shared" si="5"/>
        <v>1.1466794075489728</v>
      </c>
      <c r="F26" s="16">
        <v>2.79</v>
      </c>
      <c r="G26" s="16">
        <f t="shared" si="6"/>
        <v>1.0321482742036923</v>
      </c>
      <c r="H26" s="17">
        <f t="shared" si="7"/>
        <v>1.2076809618961828</v>
      </c>
    </row>
    <row r="27" spans="1:8" s="18" customFormat="1" ht="19.5" customHeight="1">
      <c r="A27" s="35" t="s">
        <v>3</v>
      </c>
      <c r="B27" s="19">
        <v>0.42</v>
      </c>
      <c r="C27" s="19">
        <f t="shared" si="4"/>
        <v>0.16664021583875577</v>
      </c>
      <c r="D27" s="19">
        <v>0.3</v>
      </c>
      <c r="E27" s="19">
        <f t="shared" si="5"/>
        <v>0.11944577161968467</v>
      </c>
      <c r="F27" s="19">
        <v>10.76</v>
      </c>
      <c r="G27" s="19">
        <f t="shared" si="6"/>
        <v>3.980614849617107</v>
      </c>
      <c r="H27" s="20">
        <f t="shared" si="7"/>
        <v>1.422233612358516</v>
      </c>
    </row>
    <row r="28" spans="1:8" s="18" customFormat="1" ht="19.5" customHeight="1">
      <c r="A28" s="34" t="s">
        <v>21</v>
      </c>
      <c r="B28" s="16">
        <v>3.46</v>
      </c>
      <c r="C28" s="16">
        <f t="shared" si="4"/>
        <v>1.3727979685764164</v>
      </c>
      <c r="D28" s="16">
        <v>0.48</v>
      </c>
      <c r="E28" s="16">
        <f t="shared" si="5"/>
        <v>0.19111323459149548</v>
      </c>
      <c r="F28" s="16">
        <v>10.76</v>
      </c>
      <c r="G28" s="16">
        <f t="shared" si="6"/>
        <v>3.980614849617107</v>
      </c>
      <c r="H28" s="17">
        <f t="shared" si="7"/>
        <v>1.8481753509283394</v>
      </c>
    </row>
    <row r="29" spans="1:8" s="18" customFormat="1" ht="19.5" customHeight="1">
      <c r="A29" s="35" t="s">
        <v>22</v>
      </c>
      <c r="B29" s="19">
        <v>1.02</v>
      </c>
      <c r="C29" s="19">
        <f t="shared" si="4"/>
        <v>0.4046976670369783</v>
      </c>
      <c r="D29" s="19">
        <v>0.38</v>
      </c>
      <c r="E29" s="19">
        <f t="shared" si="5"/>
        <v>0.15129797738493392</v>
      </c>
      <c r="F29" s="19">
        <v>0.9</v>
      </c>
      <c r="G29" s="19">
        <f t="shared" si="6"/>
        <v>0.3329510561947394</v>
      </c>
      <c r="H29" s="20">
        <f t="shared" si="7"/>
        <v>0.2963155668722172</v>
      </c>
    </row>
    <row r="30" spans="1:8" s="18" customFormat="1" ht="19.5" customHeight="1">
      <c r="A30" s="34" t="s">
        <v>23</v>
      </c>
      <c r="B30" s="16">
        <v>0.2</v>
      </c>
      <c r="C30" s="16">
        <f t="shared" si="4"/>
        <v>0.07935248373274084</v>
      </c>
      <c r="D30" s="16">
        <v>0.17</v>
      </c>
      <c r="E30" s="16">
        <f t="shared" si="5"/>
        <v>0.06768593725115465</v>
      </c>
      <c r="F30" s="16">
        <v>1.04</v>
      </c>
      <c r="G30" s="16">
        <f t="shared" si="6"/>
        <v>0.38474344271392114</v>
      </c>
      <c r="H30" s="17">
        <f t="shared" si="7"/>
        <v>0.17726062123260555</v>
      </c>
    </row>
    <row r="31" spans="1:8" s="18" customFormat="1" ht="19.5" customHeight="1">
      <c r="A31" s="35" t="s">
        <v>24</v>
      </c>
      <c r="B31" s="19">
        <v>23.99</v>
      </c>
      <c r="C31" s="19">
        <f t="shared" si="4"/>
        <v>9.518330423742263</v>
      </c>
      <c r="D31" s="19">
        <v>69.08</v>
      </c>
      <c r="E31" s="19">
        <f t="shared" si="5"/>
        <v>27.50437967829272</v>
      </c>
      <c r="F31" s="19">
        <v>27.12</v>
      </c>
      <c r="G31" s="19">
        <f t="shared" si="6"/>
        <v>10.032925160001483</v>
      </c>
      <c r="H31" s="20">
        <f t="shared" si="7"/>
        <v>15.685211754012157</v>
      </c>
    </row>
    <row r="32" spans="1:8" s="18" customFormat="1" ht="19.5" customHeight="1">
      <c r="A32" s="34" t="s">
        <v>25</v>
      </c>
      <c r="B32" s="16">
        <v>36.61</v>
      </c>
      <c r="C32" s="16">
        <f t="shared" si="4"/>
        <v>14.525472147278212</v>
      </c>
      <c r="D32" s="16">
        <v>38.55</v>
      </c>
      <c r="E32" s="16">
        <f t="shared" si="5"/>
        <v>15.348781653129482</v>
      </c>
      <c r="F32" s="16">
        <v>50.92</v>
      </c>
      <c r="G32" s="16">
        <f t="shared" si="6"/>
        <v>18.83763086826237</v>
      </c>
      <c r="H32" s="17">
        <f t="shared" si="7"/>
        <v>16.23729488955669</v>
      </c>
    </row>
    <row r="33" spans="1:8" s="27" customFormat="1" ht="19.5" customHeight="1">
      <c r="A33" s="24"/>
      <c r="B33" s="25">
        <f>SUM(B18:B32)</f>
        <v>224.75</v>
      </c>
      <c r="C33" s="25">
        <f t="shared" si="4"/>
        <v>89.17235359466753</v>
      </c>
      <c r="D33" s="25">
        <f>SUM(D18:D32)</f>
        <v>226.84000000000003</v>
      </c>
      <c r="E33" s="25">
        <f t="shared" si="5"/>
        <v>90.31692944736426</v>
      </c>
      <c r="F33" s="25">
        <f>SUM(F18:F32)</f>
        <v>246.64999999999998</v>
      </c>
      <c r="G33" s="25">
        <f t="shared" si="6"/>
        <v>91.2470866782583</v>
      </c>
      <c r="H33" s="26">
        <f>(C33+E33+G33)/3</f>
        <v>90.24545657343003</v>
      </c>
    </row>
    <row r="34" spans="1:8" s="33" customFormat="1" ht="19.5" customHeight="1">
      <c r="A34" s="28" t="s">
        <v>4</v>
      </c>
      <c r="B34" s="29">
        <f>SUM(B7:B15,B18:B32)</f>
        <v>252.03999999999996</v>
      </c>
      <c r="C34" s="29">
        <f t="shared" si="4"/>
        <v>100</v>
      </c>
      <c r="D34" s="29">
        <f>SUM(D7:D15,D18:D32)</f>
        <v>251.15999999999997</v>
      </c>
      <c r="E34" s="29">
        <f t="shared" si="5"/>
        <v>100</v>
      </c>
      <c r="F34" s="29">
        <f>SUM(F7:F15,F18:F32)</f>
        <v>270.30999999999995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6">
      <selection activeCell="B34" sqref="B34"/>
    </sheetView>
  </sheetViews>
  <sheetFormatPr defaultColWidth="11.421875" defaultRowHeight="12.75"/>
  <cols>
    <col min="1" max="1" width="25.140625" style="52" customWidth="1"/>
    <col min="2" max="2" width="30.7109375" style="52" customWidth="1"/>
    <col min="3" max="3" width="7.7109375" style="52" customWidth="1"/>
    <col min="4" max="4" width="14.7109375" style="52" customWidth="1"/>
    <col min="5" max="16384" width="11.421875" style="52" customWidth="1"/>
  </cols>
  <sheetData>
    <row r="1" ht="19.5" customHeight="1">
      <c r="A1" s="51" t="s">
        <v>35</v>
      </c>
    </row>
    <row r="2" ht="19.5" customHeight="1"/>
    <row r="3" spans="1:4" s="55" customFormat="1" ht="19.5" customHeight="1">
      <c r="A3" s="53"/>
      <c r="B3" s="90" t="s">
        <v>36</v>
      </c>
      <c r="C3" s="91"/>
      <c r="D3" s="54" t="s">
        <v>44</v>
      </c>
    </row>
    <row r="4" spans="1:4" s="55" customFormat="1" ht="19.5" customHeight="1">
      <c r="A4" s="56" t="s">
        <v>31</v>
      </c>
      <c r="B4" s="90" t="s">
        <v>372</v>
      </c>
      <c r="C4" s="92"/>
      <c r="D4" s="57" t="s">
        <v>29</v>
      </c>
    </row>
    <row r="5" spans="1:4" s="55" customFormat="1" ht="19.5" customHeight="1">
      <c r="A5" s="58"/>
      <c r="B5" s="59" t="s">
        <v>30</v>
      </c>
      <c r="C5" s="59" t="s">
        <v>29</v>
      </c>
      <c r="D5" s="60" t="s">
        <v>384</v>
      </c>
    </row>
    <row r="6" spans="1:4" ht="19.5" customHeight="1">
      <c r="A6" s="61" t="s">
        <v>28</v>
      </c>
      <c r="B6" s="62"/>
      <c r="C6" s="62"/>
      <c r="D6" s="63"/>
    </row>
    <row r="7" spans="1:4" s="67" customFormat="1" ht="19.5" customHeight="1">
      <c r="A7" s="64" t="s">
        <v>0</v>
      </c>
      <c r="B7" s="65">
        <v>3.01</v>
      </c>
      <c r="C7" s="65">
        <f aca="true" t="shared" si="0" ref="C7:C16">B7/$B$34*100</f>
        <v>1.1641398514851486</v>
      </c>
      <c r="D7" s="66">
        <f>C7</f>
        <v>1.1641398514851486</v>
      </c>
    </row>
    <row r="8" spans="1:4" s="67" customFormat="1" ht="19.5" customHeight="1">
      <c r="A8" s="68" t="s">
        <v>6</v>
      </c>
      <c r="B8" s="69">
        <v>1.36</v>
      </c>
      <c r="C8" s="69">
        <f t="shared" si="0"/>
        <v>0.5259900990099011</v>
      </c>
      <c r="D8" s="70">
        <f aca="true" t="shared" si="1" ref="D8:D34">C8</f>
        <v>0.5259900990099011</v>
      </c>
    </row>
    <row r="9" spans="1:4" s="67" customFormat="1" ht="19.5" customHeight="1">
      <c r="A9" s="64" t="s">
        <v>1</v>
      </c>
      <c r="B9" s="65">
        <v>0.15</v>
      </c>
      <c r="C9" s="65">
        <f t="shared" si="0"/>
        <v>0.05801361386138615</v>
      </c>
      <c r="D9" s="66">
        <f t="shared" si="1"/>
        <v>0.05801361386138615</v>
      </c>
    </row>
    <row r="10" spans="1:4" s="67" customFormat="1" ht="19.5" customHeight="1">
      <c r="A10" s="68" t="s">
        <v>2</v>
      </c>
      <c r="B10" s="69">
        <v>6.55</v>
      </c>
      <c r="C10" s="69">
        <f t="shared" si="0"/>
        <v>2.5332611386138617</v>
      </c>
      <c r="D10" s="70">
        <f t="shared" si="1"/>
        <v>2.5332611386138617</v>
      </c>
    </row>
    <row r="11" spans="1:4" s="67" customFormat="1" ht="19.5" customHeight="1">
      <c r="A11" s="64" t="s">
        <v>9</v>
      </c>
      <c r="B11" s="65">
        <v>2.43</v>
      </c>
      <c r="C11" s="65">
        <f t="shared" si="0"/>
        <v>0.9398205445544557</v>
      </c>
      <c r="D11" s="66">
        <f t="shared" si="1"/>
        <v>0.9398205445544557</v>
      </c>
    </row>
    <row r="12" spans="1:4" s="67" customFormat="1" ht="19.5" customHeight="1">
      <c r="A12" s="68" t="s">
        <v>13</v>
      </c>
      <c r="B12" s="69">
        <v>3.3</v>
      </c>
      <c r="C12" s="69">
        <f t="shared" si="0"/>
        <v>1.2762995049504953</v>
      </c>
      <c r="D12" s="70">
        <f t="shared" si="1"/>
        <v>1.2762995049504953</v>
      </c>
    </row>
    <row r="13" spans="1:4" s="67" customFormat="1" ht="19.5" customHeight="1">
      <c r="A13" s="64" t="s">
        <v>10</v>
      </c>
      <c r="B13" s="65">
        <v>0.28</v>
      </c>
      <c r="C13" s="65">
        <f t="shared" si="0"/>
        <v>0.10829207920792082</v>
      </c>
      <c r="D13" s="66">
        <f t="shared" si="1"/>
        <v>0.10829207920792082</v>
      </c>
    </row>
    <row r="14" spans="1:4" s="67" customFormat="1" ht="19.5" customHeight="1">
      <c r="A14" s="68" t="s">
        <v>11</v>
      </c>
      <c r="B14" s="69">
        <v>1.85</v>
      </c>
      <c r="C14" s="69">
        <f t="shared" si="0"/>
        <v>0.7155012376237626</v>
      </c>
      <c r="D14" s="70">
        <f t="shared" si="1"/>
        <v>0.7155012376237626</v>
      </c>
    </row>
    <row r="15" spans="1:4" s="67" customFormat="1" ht="19.5" customHeight="1">
      <c r="A15" s="64" t="s">
        <v>12</v>
      </c>
      <c r="B15" s="65">
        <v>0</v>
      </c>
      <c r="C15" s="65">
        <f t="shared" si="0"/>
        <v>0</v>
      </c>
      <c r="D15" s="66">
        <f t="shared" si="1"/>
        <v>0</v>
      </c>
    </row>
    <row r="16" spans="1:4" s="67" customFormat="1" ht="19.5" customHeight="1">
      <c r="A16" s="71"/>
      <c r="B16" s="72">
        <f>SUM(B7:B15)</f>
        <v>18.930000000000003</v>
      </c>
      <c r="C16" s="72">
        <f t="shared" si="0"/>
        <v>7.321318069306934</v>
      </c>
      <c r="D16" s="73">
        <f t="shared" si="1"/>
        <v>7.321318069306934</v>
      </c>
    </row>
    <row r="17" spans="1:4" ht="19.5" customHeight="1">
      <c r="A17" s="61" t="s">
        <v>27</v>
      </c>
      <c r="B17" s="74"/>
      <c r="C17" s="74"/>
      <c r="D17" s="75"/>
    </row>
    <row r="18" spans="1:4" s="67" customFormat="1" ht="19.5" customHeight="1">
      <c r="A18" s="64" t="s">
        <v>14</v>
      </c>
      <c r="B18" s="65">
        <v>47.22</v>
      </c>
      <c r="C18" s="65">
        <f aca="true" t="shared" si="2" ref="C18:C34">B18/$B$34*100</f>
        <v>18.26268564356436</v>
      </c>
      <c r="D18" s="66">
        <f t="shared" si="1"/>
        <v>18.26268564356436</v>
      </c>
    </row>
    <row r="19" spans="1:4" s="67" customFormat="1" ht="19.5" customHeight="1">
      <c r="A19" s="68" t="s">
        <v>15</v>
      </c>
      <c r="B19" s="69">
        <v>51.66</v>
      </c>
      <c r="C19" s="69">
        <f t="shared" si="2"/>
        <v>19.979888613861387</v>
      </c>
      <c r="D19" s="70">
        <f t="shared" si="1"/>
        <v>19.979888613861387</v>
      </c>
    </row>
    <row r="20" spans="1:4" s="67" customFormat="1" ht="19.5" customHeight="1">
      <c r="A20" s="64" t="s">
        <v>16</v>
      </c>
      <c r="B20" s="65">
        <v>17.29</v>
      </c>
      <c r="C20" s="65">
        <f t="shared" si="2"/>
        <v>6.68703589108911</v>
      </c>
      <c r="D20" s="66">
        <f t="shared" si="1"/>
        <v>6.68703589108911</v>
      </c>
    </row>
    <row r="21" spans="1:4" s="67" customFormat="1" ht="19.5" customHeight="1">
      <c r="A21" s="68" t="s">
        <v>17</v>
      </c>
      <c r="B21" s="69">
        <v>37.28</v>
      </c>
      <c r="C21" s="69">
        <f t="shared" si="2"/>
        <v>14.418316831683173</v>
      </c>
      <c r="D21" s="70">
        <f t="shared" si="1"/>
        <v>14.418316831683173</v>
      </c>
    </row>
    <row r="22" spans="1:4" s="67" customFormat="1" ht="19.5" customHeight="1">
      <c r="A22" s="64" t="s">
        <v>18</v>
      </c>
      <c r="B22" s="65">
        <v>8.07</v>
      </c>
      <c r="C22" s="65">
        <f t="shared" si="2"/>
        <v>3.1211324257425748</v>
      </c>
      <c r="D22" s="66">
        <f t="shared" si="1"/>
        <v>3.1211324257425748</v>
      </c>
    </row>
    <row r="23" spans="1:4" s="67" customFormat="1" ht="19.5" customHeight="1">
      <c r="A23" s="68" t="s">
        <v>43</v>
      </c>
      <c r="B23" s="69">
        <v>0</v>
      </c>
      <c r="C23" s="69">
        <f t="shared" si="2"/>
        <v>0</v>
      </c>
      <c r="D23" s="70">
        <f t="shared" si="1"/>
        <v>0</v>
      </c>
    </row>
    <row r="24" spans="1:4" s="67" customFormat="1" ht="19.5" customHeight="1">
      <c r="A24" s="64" t="s">
        <v>19</v>
      </c>
      <c r="B24" s="65">
        <v>6.8</v>
      </c>
      <c r="C24" s="65">
        <f t="shared" si="2"/>
        <v>2.6299504950495054</v>
      </c>
      <c r="D24" s="66">
        <f t="shared" si="1"/>
        <v>2.6299504950495054</v>
      </c>
    </row>
    <row r="25" spans="1:4" s="67" customFormat="1" ht="19.5" customHeight="1">
      <c r="A25" s="68" t="s">
        <v>26</v>
      </c>
      <c r="B25" s="69">
        <v>7.76</v>
      </c>
      <c r="C25" s="69">
        <f t="shared" si="2"/>
        <v>3.001237623762377</v>
      </c>
      <c r="D25" s="70">
        <f t="shared" si="1"/>
        <v>3.001237623762377</v>
      </c>
    </row>
    <row r="26" spans="1:4" s="67" customFormat="1" ht="19.5" customHeight="1">
      <c r="A26" s="64" t="s">
        <v>20</v>
      </c>
      <c r="B26" s="65">
        <v>6.32</v>
      </c>
      <c r="C26" s="65">
        <f t="shared" si="2"/>
        <v>2.4443069306930703</v>
      </c>
      <c r="D26" s="66">
        <f t="shared" si="1"/>
        <v>2.4443069306930703</v>
      </c>
    </row>
    <row r="27" spans="1:4" s="67" customFormat="1" ht="19.5" customHeight="1">
      <c r="A27" s="68" t="s">
        <v>3</v>
      </c>
      <c r="B27" s="69">
        <v>0</v>
      </c>
      <c r="C27" s="69">
        <f t="shared" si="2"/>
        <v>0</v>
      </c>
      <c r="D27" s="70">
        <f t="shared" si="1"/>
        <v>0</v>
      </c>
    </row>
    <row r="28" spans="1:4" s="67" customFormat="1" ht="19.5" customHeight="1">
      <c r="A28" s="64" t="s">
        <v>21</v>
      </c>
      <c r="B28" s="65">
        <v>2.81</v>
      </c>
      <c r="C28" s="65">
        <f t="shared" si="2"/>
        <v>1.086788366336634</v>
      </c>
      <c r="D28" s="66">
        <f t="shared" si="1"/>
        <v>1.086788366336634</v>
      </c>
    </row>
    <row r="29" spans="1:4" s="67" customFormat="1" ht="19.5" customHeight="1">
      <c r="A29" s="68" t="s">
        <v>22</v>
      </c>
      <c r="B29" s="69">
        <v>3.45</v>
      </c>
      <c r="C29" s="69">
        <f t="shared" si="2"/>
        <v>1.3343131188118815</v>
      </c>
      <c r="D29" s="70">
        <f t="shared" si="1"/>
        <v>1.3343131188118815</v>
      </c>
    </row>
    <row r="30" spans="1:4" s="67" customFormat="1" ht="19.5" customHeight="1">
      <c r="A30" s="64" t="s">
        <v>23</v>
      </c>
      <c r="B30" s="65">
        <v>0</v>
      </c>
      <c r="C30" s="65">
        <f t="shared" si="2"/>
        <v>0</v>
      </c>
      <c r="D30" s="66">
        <f t="shared" si="1"/>
        <v>0</v>
      </c>
    </row>
    <row r="31" spans="1:4" s="67" customFormat="1" ht="19.5" customHeight="1">
      <c r="A31" s="68" t="s">
        <v>24</v>
      </c>
      <c r="B31" s="69">
        <v>40.76</v>
      </c>
      <c r="C31" s="69">
        <f t="shared" si="2"/>
        <v>15.764232673267328</v>
      </c>
      <c r="D31" s="70">
        <f t="shared" si="1"/>
        <v>15.764232673267328</v>
      </c>
    </row>
    <row r="32" spans="1:4" s="67" customFormat="1" ht="19.5" customHeight="1">
      <c r="A32" s="64" t="s">
        <v>25</v>
      </c>
      <c r="B32" s="65">
        <v>10.21</v>
      </c>
      <c r="C32" s="65">
        <f t="shared" si="2"/>
        <v>3.948793316831684</v>
      </c>
      <c r="D32" s="66">
        <f t="shared" si="1"/>
        <v>3.948793316831684</v>
      </c>
    </row>
    <row r="33" spans="1:4" s="79" customFormat="1" ht="19.5" customHeight="1">
      <c r="A33" s="76"/>
      <c r="B33" s="77">
        <f>SUM(B18:B32)</f>
        <v>239.62999999999997</v>
      </c>
      <c r="C33" s="77">
        <f t="shared" si="2"/>
        <v>92.67868193069307</v>
      </c>
      <c r="D33" s="78">
        <f t="shared" si="1"/>
        <v>92.67868193069307</v>
      </c>
    </row>
    <row r="34" spans="1:4" s="83" customFormat="1" ht="19.5" customHeight="1">
      <c r="A34" s="80" t="s">
        <v>4</v>
      </c>
      <c r="B34" s="81">
        <f>SUM(B7:B15,B18:B32)</f>
        <v>258.55999999999995</v>
      </c>
      <c r="C34" s="81">
        <f t="shared" si="2"/>
        <v>100</v>
      </c>
      <c r="D34" s="82">
        <f t="shared" si="1"/>
        <v>100</v>
      </c>
    </row>
  </sheetData>
  <sheetProtection password="8299" sheet="1" objects="1" scenarios="1"/>
  <mergeCells count="2">
    <mergeCell ref="B3:C3"/>
    <mergeCell ref="B4:C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16 C33:C34" formula="1"/>
    <ignoredError sqref="D5" twoDigitTextYear="1"/>
  </ignoredErrors>
</worksheet>
</file>

<file path=xl/worksheets/sheet8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374</v>
      </c>
      <c r="C4" s="92"/>
      <c r="D4" s="90" t="s">
        <v>375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376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3.15</v>
      </c>
      <c r="C7" s="65">
        <f aca="true" t="shared" si="0" ref="C7:C16">B7/$B$34*100</f>
        <v>1.2498016187906682</v>
      </c>
      <c r="D7" s="65">
        <v>1.27</v>
      </c>
      <c r="E7" s="65">
        <f aca="true" t="shared" si="1" ref="E7:E16">D7/$D$34*100</f>
        <v>0.5024926802247368</v>
      </c>
      <c r="F7" s="66">
        <f>(C7+E7)/2</f>
        <v>0.8761471495077024</v>
      </c>
    </row>
    <row r="8" spans="1:6" s="67" customFormat="1" ht="19.5" customHeight="1">
      <c r="A8" s="68" t="s">
        <v>6</v>
      </c>
      <c r="B8" s="69">
        <v>2.62</v>
      </c>
      <c r="C8" s="69">
        <f t="shared" si="0"/>
        <v>1.0395175368989051</v>
      </c>
      <c r="D8" s="69">
        <v>1.99</v>
      </c>
      <c r="E8" s="69">
        <f t="shared" si="1"/>
        <v>0.7873704201946663</v>
      </c>
      <c r="F8" s="70">
        <f aca="true" t="shared" si="2" ref="F8:F16">(C8+E8)/2</f>
        <v>0.9134439785467857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0.13</v>
      </c>
      <c r="E9" s="65">
        <f t="shared" si="1"/>
        <v>0.05143625860568172</v>
      </c>
      <c r="F9" s="66">
        <f t="shared" si="2"/>
        <v>0.02571812930284086</v>
      </c>
    </row>
    <row r="10" spans="1:6" s="67" customFormat="1" ht="19.5" customHeight="1">
      <c r="A10" s="68" t="s">
        <v>2</v>
      </c>
      <c r="B10" s="69">
        <v>6.16</v>
      </c>
      <c r="C10" s="69">
        <f t="shared" si="0"/>
        <v>2.444056498968418</v>
      </c>
      <c r="D10" s="69">
        <v>0.68</v>
      </c>
      <c r="E10" s="69">
        <f t="shared" si="1"/>
        <v>0.269051198860489</v>
      </c>
      <c r="F10" s="70">
        <f t="shared" si="2"/>
        <v>1.3565538489144535</v>
      </c>
    </row>
    <row r="11" spans="1:6" s="67" customFormat="1" ht="19.5" customHeight="1">
      <c r="A11" s="64" t="s">
        <v>9</v>
      </c>
      <c r="B11" s="65">
        <v>2.8</v>
      </c>
      <c r="C11" s="65">
        <f t="shared" si="0"/>
        <v>1.1109347722583718</v>
      </c>
      <c r="D11" s="65">
        <v>1.02</v>
      </c>
      <c r="E11" s="65">
        <f t="shared" si="1"/>
        <v>0.40357679829073356</v>
      </c>
      <c r="F11" s="66">
        <f t="shared" si="2"/>
        <v>0.7572557852745527</v>
      </c>
    </row>
    <row r="12" spans="1:6" s="67" customFormat="1" ht="19.5" customHeight="1">
      <c r="A12" s="68" t="s">
        <v>13</v>
      </c>
      <c r="B12" s="69">
        <v>6.63</v>
      </c>
      <c r="C12" s="69">
        <f t="shared" si="0"/>
        <v>2.630534835740359</v>
      </c>
      <c r="D12" s="69">
        <v>2.92</v>
      </c>
      <c r="E12" s="69">
        <f t="shared" si="1"/>
        <v>1.1553375009891587</v>
      </c>
      <c r="F12" s="70">
        <f t="shared" si="2"/>
        <v>1.8929361683647588</v>
      </c>
    </row>
    <row r="13" spans="1:6" s="67" customFormat="1" ht="19.5" customHeight="1">
      <c r="A13" s="64" t="s">
        <v>10</v>
      </c>
      <c r="B13" s="65">
        <v>0.23</v>
      </c>
      <c r="C13" s="65">
        <f t="shared" si="0"/>
        <v>0.09125535629265197</v>
      </c>
      <c r="D13" s="65">
        <v>0.26</v>
      </c>
      <c r="E13" s="65">
        <f t="shared" si="1"/>
        <v>0.10287251721136344</v>
      </c>
      <c r="F13" s="66">
        <f t="shared" si="2"/>
        <v>0.0970639367520077</v>
      </c>
    </row>
    <row r="14" spans="1:6" s="67" customFormat="1" ht="19.5" customHeight="1">
      <c r="A14" s="68" t="s">
        <v>11</v>
      </c>
      <c r="B14" s="69">
        <v>2.18</v>
      </c>
      <c r="C14" s="69">
        <f t="shared" si="0"/>
        <v>0.8649420726868753</v>
      </c>
      <c r="D14" s="69">
        <v>0.96</v>
      </c>
      <c r="E14" s="69">
        <f t="shared" si="1"/>
        <v>0.37983698662657267</v>
      </c>
      <c r="F14" s="70">
        <f t="shared" si="2"/>
        <v>0.622389529656724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</v>
      </c>
      <c r="E15" s="65">
        <f t="shared" si="1"/>
        <v>0</v>
      </c>
      <c r="F15" s="66">
        <f t="shared" si="2"/>
        <v>0</v>
      </c>
    </row>
    <row r="16" spans="1:6" s="67" customFormat="1" ht="19.5" customHeight="1">
      <c r="A16" s="71"/>
      <c r="B16" s="72">
        <f>SUM(B7:B15)</f>
        <v>23.77</v>
      </c>
      <c r="C16" s="72">
        <f t="shared" si="0"/>
        <v>9.431042691636248</v>
      </c>
      <c r="D16" s="72">
        <f>SUM(D7:D15)</f>
        <v>9.23</v>
      </c>
      <c r="E16" s="72">
        <f t="shared" si="1"/>
        <v>3.6519743610034023</v>
      </c>
      <c r="F16" s="73">
        <f t="shared" si="2"/>
        <v>6.541508526319825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55.29</v>
      </c>
      <c r="C18" s="65">
        <f aca="true" t="shared" si="3" ref="C18:C34">B18/$B$34*100</f>
        <v>21.936994127916204</v>
      </c>
      <c r="D18" s="65">
        <v>40.08</v>
      </c>
      <c r="E18" s="65">
        <f aca="true" t="shared" si="4" ref="E18:E34">D18/$D$34*100</f>
        <v>15.858194191659411</v>
      </c>
      <c r="F18" s="66">
        <f aca="true" t="shared" si="5" ref="F18:F34">(C18+E18)/2</f>
        <v>18.897594159787808</v>
      </c>
    </row>
    <row r="19" spans="1:6" s="67" customFormat="1" ht="19.5" customHeight="1">
      <c r="A19" s="68" t="s">
        <v>15</v>
      </c>
      <c r="B19" s="69">
        <v>93.21</v>
      </c>
      <c r="C19" s="69">
        <f t="shared" si="3"/>
        <v>36.982225043643865</v>
      </c>
      <c r="D19" s="69">
        <v>88.4</v>
      </c>
      <c r="E19" s="69">
        <f t="shared" si="4"/>
        <v>34.97665585186357</v>
      </c>
      <c r="F19" s="70">
        <f t="shared" si="5"/>
        <v>35.97944044775372</v>
      </c>
    </row>
    <row r="20" spans="1:6" s="67" customFormat="1" ht="19.5" customHeight="1">
      <c r="A20" s="64" t="s">
        <v>16</v>
      </c>
      <c r="B20" s="65">
        <v>2.83</v>
      </c>
      <c r="C20" s="65">
        <f t="shared" si="3"/>
        <v>1.1228376448182829</v>
      </c>
      <c r="D20" s="65">
        <v>3.09</v>
      </c>
      <c r="E20" s="65">
        <f t="shared" si="4"/>
        <v>1.2226003007042807</v>
      </c>
      <c r="F20" s="66">
        <f t="shared" si="5"/>
        <v>1.172718972761282</v>
      </c>
    </row>
    <row r="21" spans="1:6" s="67" customFormat="1" ht="19.5" customHeight="1">
      <c r="A21" s="68" t="s">
        <v>17</v>
      </c>
      <c r="B21" s="69">
        <v>22.37</v>
      </c>
      <c r="C21" s="69">
        <f t="shared" si="3"/>
        <v>8.875575305507063</v>
      </c>
      <c r="D21" s="69">
        <v>53.09</v>
      </c>
      <c r="E21" s="69">
        <f t="shared" si="4"/>
        <v>21.005776687504945</v>
      </c>
      <c r="F21" s="70">
        <f t="shared" si="5"/>
        <v>14.940675996506004</v>
      </c>
    </row>
    <row r="22" spans="1:6" s="67" customFormat="1" ht="19.5" customHeight="1">
      <c r="A22" s="64" t="s">
        <v>18</v>
      </c>
      <c r="B22" s="65">
        <v>7.82</v>
      </c>
      <c r="C22" s="65">
        <f t="shared" si="3"/>
        <v>3.1026821139501672</v>
      </c>
      <c r="D22" s="65">
        <v>1.19</v>
      </c>
      <c r="E22" s="65">
        <f t="shared" si="4"/>
        <v>0.47083959800585573</v>
      </c>
      <c r="F22" s="66">
        <f t="shared" si="5"/>
        <v>1.7867608559780115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8.42</v>
      </c>
      <c r="C24" s="65">
        <f t="shared" si="3"/>
        <v>3.3407395651483895</v>
      </c>
      <c r="D24" s="65">
        <v>8.86</v>
      </c>
      <c r="E24" s="65">
        <f t="shared" si="4"/>
        <v>3.505578855741077</v>
      </c>
      <c r="F24" s="66">
        <f t="shared" si="5"/>
        <v>3.4231592104447333</v>
      </c>
    </row>
    <row r="25" spans="1:6" s="67" customFormat="1" ht="19.5" customHeight="1">
      <c r="A25" s="68" t="s">
        <v>26</v>
      </c>
      <c r="B25" s="69">
        <v>11.52</v>
      </c>
      <c r="C25" s="69">
        <f t="shared" si="3"/>
        <v>4.5707030630058725</v>
      </c>
      <c r="D25" s="69">
        <v>21.71</v>
      </c>
      <c r="E25" s="69">
        <f t="shared" si="4"/>
        <v>8.589855187148848</v>
      </c>
      <c r="F25" s="70">
        <f t="shared" si="5"/>
        <v>6.58027912507736</v>
      </c>
    </row>
    <row r="26" spans="1:6" s="67" customFormat="1" ht="19.5" customHeight="1">
      <c r="A26" s="64" t="s">
        <v>20</v>
      </c>
      <c r="B26" s="65">
        <v>4.22</v>
      </c>
      <c r="C26" s="65">
        <f t="shared" si="3"/>
        <v>1.6743374067608316</v>
      </c>
      <c r="D26" s="65">
        <v>3.77</v>
      </c>
      <c r="E26" s="65">
        <f t="shared" si="4"/>
        <v>1.4916514995647698</v>
      </c>
      <c r="F26" s="66">
        <f t="shared" si="5"/>
        <v>1.5829944531628009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0</v>
      </c>
      <c r="E27" s="69">
        <f t="shared" si="4"/>
        <v>0</v>
      </c>
      <c r="F27" s="70">
        <f t="shared" si="5"/>
        <v>0</v>
      </c>
    </row>
    <row r="28" spans="1:6" s="67" customFormat="1" ht="19.5" customHeight="1">
      <c r="A28" s="64" t="s">
        <v>21</v>
      </c>
      <c r="B28" s="65">
        <v>0</v>
      </c>
      <c r="C28" s="65">
        <f t="shared" si="3"/>
        <v>0</v>
      </c>
      <c r="D28" s="65">
        <v>2.27</v>
      </c>
      <c r="E28" s="65">
        <f t="shared" si="4"/>
        <v>0.8981562079607501</v>
      </c>
      <c r="F28" s="66">
        <f t="shared" si="5"/>
        <v>0.44907810398037507</v>
      </c>
    </row>
    <row r="29" spans="1:6" s="67" customFormat="1" ht="19.5" customHeight="1">
      <c r="A29" s="68" t="s">
        <v>22</v>
      </c>
      <c r="B29" s="69">
        <v>0</v>
      </c>
      <c r="C29" s="69">
        <f t="shared" si="3"/>
        <v>0</v>
      </c>
      <c r="D29" s="69">
        <v>0</v>
      </c>
      <c r="E29" s="69">
        <f t="shared" si="4"/>
        <v>0</v>
      </c>
      <c r="F29" s="70">
        <f t="shared" si="5"/>
        <v>0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0</v>
      </c>
      <c r="C31" s="69">
        <f t="shared" si="3"/>
        <v>0</v>
      </c>
      <c r="D31" s="69">
        <v>6.22</v>
      </c>
      <c r="E31" s="69">
        <f t="shared" si="4"/>
        <v>2.4610271425180024</v>
      </c>
      <c r="F31" s="70">
        <f t="shared" si="5"/>
        <v>1.2305135712590012</v>
      </c>
    </row>
    <row r="32" spans="1:6" s="67" customFormat="1" ht="19.5" customHeight="1">
      <c r="A32" s="64" t="s">
        <v>25</v>
      </c>
      <c r="B32" s="65">
        <v>22.59</v>
      </c>
      <c r="C32" s="65">
        <f t="shared" si="3"/>
        <v>8.962863037613078</v>
      </c>
      <c r="D32" s="65">
        <v>14.83</v>
      </c>
      <c r="E32" s="65">
        <f t="shared" si="4"/>
        <v>5.867690116325076</v>
      </c>
      <c r="F32" s="66">
        <f t="shared" si="5"/>
        <v>7.415276576969077</v>
      </c>
    </row>
    <row r="33" spans="1:6" s="79" customFormat="1" ht="19.5" customHeight="1">
      <c r="A33" s="76"/>
      <c r="B33" s="77">
        <f>SUM(B18:B32)</f>
        <v>228.27</v>
      </c>
      <c r="C33" s="77">
        <f t="shared" si="3"/>
        <v>90.56895730836376</v>
      </c>
      <c r="D33" s="77">
        <f>SUM(D18:D32)</f>
        <v>243.51000000000008</v>
      </c>
      <c r="E33" s="77">
        <f t="shared" si="4"/>
        <v>96.34802563899662</v>
      </c>
      <c r="F33" s="78">
        <f>(C33+E33)/2</f>
        <v>93.4584914736802</v>
      </c>
    </row>
    <row r="34" spans="1:6" s="83" customFormat="1" ht="19.5" customHeight="1">
      <c r="A34" s="80" t="s">
        <v>4</v>
      </c>
      <c r="B34" s="81">
        <f>SUM(B7:B15,B18:B32)</f>
        <v>252.04</v>
      </c>
      <c r="C34" s="81">
        <f t="shared" si="3"/>
        <v>100</v>
      </c>
      <c r="D34" s="81">
        <f>SUM(D7:D15,D18:D32)</f>
        <v>252.74000000000004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F22" sqref="F22"/>
    </sheetView>
  </sheetViews>
  <sheetFormatPr defaultColWidth="11.421875" defaultRowHeight="12.75"/>
  <cols>
    <col min="1" max="1" width="25.140625" style="52" customWidth="1"/>
    <col min="2" max="2" width="30.7109375" style="52" customWidth="1"/>
    <col min="3" max="3" width="7.7109375" style="52" customWidth="1"/>
    <col min="4" max="4" width="14.7109375" style="52" customWidth="1"/>
    <col min="5" max="16384" width="11.421875" style="52" customWidth="1"/>
  </cols>
  <sheetData>
    <row r="1" ht="19.5" customHeight="1">
      <c r="A1" s="51" t="s">
        <v>35</v>
      </c>
    </row>
    <row r="2" ht="19.5" customHeight="1"/>
    <row r="3" spans="1:4" s="55" customFormat="1" ht="19.5" customHeight="1">
      <c r="A3" s="53"/>
      <c r="B3" s="90" t="s">
        <v>36</v>
      </c>
      <c r="C3" s="91"/>
      <c r="D3" s="54" t="s">
        <v>44</v>
      </c>
    </row>
    <row r="4" spans="1:4" s="55" customFormat="1" ht="19.5" customHeight="1">
      <c r="A4" s="56" t="s">
        <v>31</v>
      </c>
      <c r="B4" s="90" t="s">
        <v>378</v>
      </c>
      <c r="C4" s="92"/>
      <c r="D4" s="57" t="s">
        <v>29</v>
      </c>
    </row>
    <row r="5" spans="1:4" s="55" customFormat="1" ht="19.5" customHeight="1">
      <c r="A5" s="58"/>
      <c r="B5" s="59" t="s">
        <v>30</v>
      </c>
      <c r="C5" s="59" t="s">
        <v>29</v>
      </c>
      <c r="D5" s="60" t="s">
        <v>379</v>
      </c>
    </row>
    <row r="6" spans="1:4" ht="19.5" customHeight="1">
      <c r="A6" s="61" t="s">
        <v>28</v>
      </c>
      <c r="B6" s="62"/>
      <c r="C6" s="62"/>
      <c r="D6" s="63"/>
    </row>
    <row r="7" spans="1:4" s="67" customFormat="1" ht="19.5" customHeight="1">
      <c r="A7" s="64" t="s">
        <v>0</v>
      </c>
      <c r="B7" s="65">
        <v>2.59</v>
      </c>
      <c r="C7" s="65">
        <f aca="true" t="shared" si="0" ref="C7:C16">B7/$B$34*100</f>
        <v>1.0494327390599674</v>
      </c>
      <c r="D7" s="66">
        <f>C7</f>
        <v>1.0494327390599674</v>
      </c>
    </row>
    <row r="8" spans="1:4" s="67" customFormat="1" ht="19.5" customHeight="1">
      <c r="A8" s="68" t="s">
        <v>6</v>
      </c>
      <c r="B8" s="69">
        <v>0.53</v>
      </c>
      <c r="C8" s="69">
        <f t="shared" si="0"/>
        <v>0.21474878444084278</v>
      </c>
      <c r="D8" s="84">
        <f aca="true" t="shared" si="1" ref="D8:D34">C8</f>
        <v>0.21474878444084278</v>
      </c>
    </row>
    <row r="9" spans="1:4" s="67" customFormat="1" ht="19.5" customHeight="1">
      <c r="A9" s="64" t="s">
        <v>1</v>
      </c>
      <c r="B9" s="65">
        <v>0</v>
      </c>
      <c r="C9" s="65">
        <f t="shared" si="0"/>
        <v>0</v>
      </c>
      <c r="D9" s="66">
        <f t="shared" si="1"/>
        <v>0</v>
      </c>
    </row>
    <row r="10" spans="1:4" s="67" customFormat="1" ht="19.5" customHeight="1">
      <c r="A10" s="68" t="s">
        <v>2</v>
      </c>
      <c r="B10" s="69">
        <v>2.44</v>
      </c>
      <c r="C10" s="69">
        <f t="shared" si="0"/>
        <v>0.9886547811993515</v>
      </c>
      <c r="D10" s="84">
        <f t="shared" si="1"/>
        <v>0.9886547811993515</v>
      </c>
    </row>
    <row r="11" spans="1:4" s="67" customFormat="1" ht="19.5" customHeight="1">
      <c r="A11" s="64" t="s">
        <v>9</v>
      </c>
      <c r="B11" s="65">
        <v>1.76</v>
      </c>
      <c r="C11" s="65">
        <f t="shared" si="0"/>
        <v>0.7131280388978929</v>
      </c>
      <c r="D11" s="66">
        <f t="shared" si="1"/>
        <v>0.7131280388978929</v>
      </c>
    </row>
    <row r="12" spans="1:4" s="67" customFormat="1" ht="19.5" customHeight="1">
      <c r="A12" s="68" t="s">
        <v>13</v>
      </c>
      <c r="B12" s="69">
        <v>1.94</v>
      </c>
      <c r="C12" s="69">
        <f t="shared" si="0"/>
        <v>0.786061588330632</v>
      </c>
      <c r="D12" s="84">
        <f t="shared" si="1"/>
        <v>0.786061588330632</v>
      </c>
    </row>
    <row r="13" spans="1:4" s="67" customFormat="1" ht="19.5" customHeight="1">
      <c r="A13" s="64" t="s">
        <v>10</v>
      </c>
      <c r="B13" s="65">
        <v>0.67</v>
      </c>
      <c r="C13" s="65">
        <f t="shared" si="0"/>
        <v>0.27147487844408424</v>
      </c>
      <c r="D13" s="66">
        <f t="shared" si="1"/>
        <v>0.27147487844408424</v>
      </c>
    </row>
    <row r="14" spans="1:4" s="67" customFormat="1" ht="19.5" customHeight="1">
      <c r="A14" s="68" t="s">
        <v>11</v>
      </c>
      <c r="B14" s="69">
        <v>1.08</v>
      </c>
      <c r="C14" s="69">
        <f t="shared" si="0"/>
        <v>0.4376012965964344</v>
      </c>
      <c r="D14" s="84">
        <f t="shared" si="1"/>
        <v>0.4376012965964344</v>
      </c>
    </row>
    <row r="15" spans="1:4" s="67" customFormat="1" ht="19.5" customHeight="1">
      <c r="A15" s="64" t="s">
        <v>12</v>
      </c>
      <c r="B15" s="65">
        <v>0</v>
      </c>
      <c r="C15" s="65">
        <f t="shared" si="0"/>
        <v>0</v>
      </c>
      <c r="D15" s="66">
        <f t="shared" si="1"/>
        <v>0</v>
      </c>
    </row>
    <row r="16" spans="1:4" s="67" customFormat="1" ht="19.5" customHeight="1">
      <c r="A16" s="71"/>
      <c r="B16" s="72">
        <f>SUM(B7:B15)</f>
        <v>11.01</v>
      </c>
      <c r="C16" s="72">
        <f t="shared" si="0"/>
        <v>4.461102106969205</v>
      </c>
      <c r="D16" s="73">
        <f t="shared" si="1"/>
        <v>4.461102106969205</v>
      </c>
    </row>
    <row r="17" spans="1:4" ht="19.5" customHeight="1">
      <c r="A17" s="61" t="s">
        <v>27</v>
      </c>
      <c r="B17" s="74"/>
      <c r="C17" s="74"/>
      <c r="D17" s="84"/>
    </row>
    <row r="18" spans="1:4" s="67" customFormat="1" ht="19.5" customHeight="1">
      <c r="A18" s="64" t="s">
        <v>14</v>
      </c>
      <c r="B18" s="65">
        <v>41.02</v>
      </c>
      <c r="C18" s="65">
        <f aca="true" t="shared" si="2" ref="C18:C34">B18/$B$34*100</f>
        <v>16.620745542949756</v>
      </c>
      <c r="D18" s="66">
        <f t="shared" si="1"/>
        <v>16.620745542949756</v>
      </c>
    </row>
    <row r="19" spans="1:4" s="67" customFormat="1" ht="19.5" customHeight="1">
      <c r="A19" s="68" t="s">
        <v>15</v>
      </c>
      <c r="B19" s="69">
        <v>95.15</v>
      </c>
      <c r="C19" s="69">
        <f t="shared" si="2"/>
        <v>38.55348460291734</v>
      </c>
      <c r="D19" s="84">
        <f t="shared" si="1"/>
        <v>38.55348460291734</v>
      </c>
    </row>
    <row r="20" spans="1:4" s="67" customFormat="1" ht="19.5" customHeight="1">
      <c r="A20" s="64" t="s">
        <v>16</v>
      </c>
      <c r="B20" s="65">
        <v>12.96</v>
      </c>
      <c r="C20" s="65">
        <f t="shared" si="2"/>
        <v>5.251215559157211</v>
      </c>
      <c r="D20" s="66">
        <f t="shared" si="1"/>
        <v>5.251215559157211</v>
      </c>
    </row>
    <row r="21" spans="1:4" s="67" customFormat="1" ht="19.5" customHeight="1">
      <c r="A21" s="68" t="s">
        <v>17</v>
      </c>
      <c r="B21" s="69">
        <v>15.21</v>
      </c>
      <c r="C21" s="69">
        <f t="shared" si="2"/>
        <v>6.162884927066449</v>
      </c>
      <c r="D21" s="84">
        <f t="shared" si="1"/>
        <v>6.162884927066449</v>
      </c>
    </row>
    <row r="22" spans="1:4" s="67" customFormat="1" ht="19.5" customHeight="1">
      <c r="A22" s="64" t="s">
        <v>18</v>
      </c>
      <c r="B22" s="65">
        <v>3.81</v>
      </c>
      <c r="C22" s="65">
        <f t="shared" si="2"/>
        <v>1.5437601296596433</v>
      </c>
      <c r="D22" s="66">
        <f t="shared" si="1"/>
        <v>1.5437601296596433</v>
      </c>
    </row>
    <row r="23" spans="1:4" s="67" customFormat="1" ht="19.5" customHeight="1">
      <c r="A23" s="68" t="s">
        <v>43</v>
      </c>
      <c r="B23" s="69">
        <v>0</v>
      </c>
      <c r="C23" s="69">
        <f t="shared" si="2"/>
        <v>0</v>
      </c>
      <c r="D23" s="84">
        <f t="shared" si="1"/>
        <v>0</v>
      </c>
    </row>
    <row r="24" spans="1:4" s="67" customFormat="1" ht="19.5" customHeight="1">
      <c r="A24" s="64" t="s">
        <v>19</v>
      </c>
      <c r="B24" s="65">
        <v>1.98</v>
      </c>
      <c r="C24" s="65">
        <f t="shared" si="2"/>
        <v>0.8022690437601294</v>
      </c>
      <c r="D24" s="66">
        <f t="shared" si="1"/>
        <v>0.8022690437601294</v>
      </c>
    </row>
    <row r="25" spans="1:4" s="67" customFormat="1" ht="19.5" customHeight="1">
      <c r="A25" s="68" t="s">
        <v>26</v>
      </c>
      <c r="B25" s="69">
        <v>12.71</v>
      </c>
      <c r="C25" s="69">
        <f t="shared" si="2"/>
        <v>5.149918962722852</v>
      </c>
      <c r="D25" s="84">
        <f t="shared" si="1"/>
        <v>5.149918962722852</v>
      </c>
    </row>
    <row r="26" spans="1:4" s="67" customFormat="1" ht="19.5" customHeight="1">
      <c r="A26" s="64" t="s">
        <v>20</v>
      </c>
      <c r="B26" s="65">
        <v>5.24</v>
      </c>
      <c r="C26" s="65">
        <f t="shared" si="2"/>
        <v>2.123176661264181</v>
      </c>
      <c r="D26" s="66">
        <f t="shared" si="1"/>
        <v>2.123176661264181</v>
      </c>
    </row>
    <row r="27" spans="1:4" s="67" customFormat="1" ht="19.5" customHeight="1">
      <c r="A27" s="68" t="s">
        <v>3</v>
      </c>
      <c r="B27" s="69">
        <v>5.83</v>
      </c>
      <c r="C27" s="69">
        <f t="shared" si="2"/>
        <v>2.36223662884927</v>
      </c>
      <c r="D27" s="84">
        <f t="shared" si="1"/>
        <v>2.36223662884927</v>
      </c>
    </row>
    <row r="28" spans="1:4" s="67" customFormat="1" ht="19.5" customHeight="1">
      <c r="A28" s="64" t="s">
        <v>21</v>
      </c>
      <c r="B28" s="65">
        <v>0</v>
      </c>
      <c r="C28" s="65">
        <f t="shared" si="2"/>
        <v>0</v>
      </c>
      <c r="D28" s="66">
        <f t="shared" si="1"/>
        <v>0</v>
      </c>
    </row>
    <row r="29" spans="1:4" s="67" customFormat="1" ht="19.5" customHeight="1">
      <c r="A29" s="68" t="s">
        <v>22</v>
      </c>
      <c r="B29" s="69">
        <v>0</v>
      </c>
      <c r="C29" s="69">
        <f t="shared" si="2"/>
        <v>0</v>
      </c>
      <c r="D29" s="84">
        <f t="shared" si="1"/>
        <v>0</v>
      </c>
    </row>
    <row r="30" spans="1:4" s="67" customFormat="1" ht="19.5" customHeight="1">
      <c r="A30" s="64" t="s">
        <v>23</v>
      </c>
      <c r="B30" s="65">
        <v>0</v>
      </c>
      <c r="C30" s="65">
        <f t="shared" si="2"/>
        <v>0</v>
      </c>
      <c r="D30" s="66">
        <f t="shared" si="1"/>
        <v>0</v>
      </c>
    </row>
    <row r="31" spans="1:4" s="67" customFormat="1" ht="19.5" customHeight="1">
      <c r="A31" s="68" t="s">
        <v>24</v>
      </c>
      <c r="B31" s="69">
        <v>13</v>
      </c>
      <c r="C31" s="69">
        <f t="shared" si="2"/>
        <v>5.26742301458671</v>
      </c>
      <c r="D31" s="84">
        <f t="shared" si="1"/>
        <v>5.26742301458671</v>
      </c>
    </row>
    <row r="32" spans="1:4" s="67" customFormat="1" ht="19.5" customHeight="1">
      <c r="A32" s="64" t="s">
        <v>25</v>
      </c>
      <c r="B32" s="65">
        <v>28.88</v>
      </c>
      <c r="C32" s="65">
        <f t="shared" si="2"/>
        <v>11.701782820097243</v>
      </c>
      <c r="D32" s="66">
        <f t="shared" si="1"/>
        <v>11.701782820097243</v>
      </c>
    </row>
    <row r="33" spans="1:4" s="79" customFormat="1" ht="19.5" customHeight="1">
      <c r="A33" s="76"/>
      <c r="B33" s="77">
        <f>SUM(B18:B32)</f>
        <v>235.79000000000005</v>
      </c>
      <c r="C33" s="77">
        <f t="shared" si="2"/>
        <v>95.53889789303079</v>
      </c>
      <c r="D33" s="84">
        <f t="shared" si="1"/>
        <v>95.53889789303079</v>
      </c>
    </row>
    <row r="34" spans="1:4" s="83" customFormat="1" ht="19.5" customHeight="1">
      <c r="A34" s="80" t="s">
        <v>4</v>
      </c>
      <c r="B34" s="81">
        <f>SUM(B7:B15,B18:B32)</f>
        <v>246.80000000000004</v>
      </c>
      <c r="C34" s="81">
        <f t="shared" si="2"/>
        <v>100</v>
      </c>
      <c r="D34" s="85">
        <f t="shared" si="1"/>
        <v>100</v>
      </c>
    </row>
  </sheetData>
  <sheetProtection password="8299" sheet="1" objects="1" scenarios="1"/>
  <mergeCells count="2">
    <mergeCell ref="B3:C3"/>
    <mergeCell ref="B4:C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D5" twoDigitTextYear="1"/>
  </ignoredErrors>
</worksheet>
</file>

<file path=xl/worksheets/sheet8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385</v>
      </c>
      <c r="C4" s="92"/>
      <c r="D4" s="90" t="s">
        <v>386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387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9.85</v>
      </c>
      <c r="C7" s="65">
        <f aca="true" t="shared" si="0" ref="C7:C16">B7/$B$34*100</f>
        <v>3.899754533217198</v>
      </c>
      <c r="D7" s="65">
        <v>6.04</v>
      </c>
      <c r="E7" s="65">
        <f aca="true" t="shared" si="1" ref="E7:E16">D7/$D$34*100</f>
        <v>2.4550849524428906</v>
      </c>
      <c r="F7" s="66">
        <f>(C7+E7)/2</f>
        <v>3.177419742830044</v>
      </c>
    </row>
    <row r="8" spans="1:6" s="67" customFormat="1" ht="19.5" customHeight="1">
      <c r="A8" s="68" t="s">
        <v>6</v>
      </c>
      <c r="B8" s="69">
        <v>11.42</v>
      </c>
      <c r="C8" s="69">
        <f t="shared" si="0"/>
        <v>4.521339773537097</v>
      </c>
      <c r="D8" s="69">
        <v>2.9</v>
      </c>
      <c r="E8" s="69">
        <f t="shared" si="1"/>
        <v>1.1787659539874806</v>
      </c>
      <c r="F8" s="70">
        <f aca="true" t="shared" si="2" ref="F8:F16">(C8+E8)/2</f>
        <v>2.8500528637622886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6.78</v>
      </c>
      <c r="C10" s="69">
        <f t="shared" si="0"/>
        <v>2.684298044184021</v>
      </c>
      <c r="D10" s="69">
        <v>3.82</v>
      </c>
      <c r="E10" s="69">
        <f t="shared" si="1"/>
        <v>1.5527192911145433</v>
      </c>
      <c r="F10" s="70">
        <f t="shared" si="2"/>
        <v>2.118508667649282</v>
      </c>
    </row>
    <row r="11" spans="1:6" s="67" customFormat="1" ht="19.5" customHeight="1">
      <c r="A11" s="64" t="s">
        <v>9</v>
      </c>
      <c r="B11" s="65">
        <v>5.77</v>
      </c>
      <c r="C11" s="65">
        <f t="shared" si="0"/>
        <v>2.2844247367170794</v>
      </c>
      <c r="D11" s="65">
        <v>3.8</v>
      </c>
      <c r="E11" s="65">
        <f t="shared" si="1"/>
        <v>1.5445898707422159</v>
      </c>
      <c r="F11" s="66">
        <f t="shared" si="2"/>
        <v>1.9145073037296476</v>
      </c>
    </row>
    <row r="12" spans="1:6" s="67" customFormat="1" ht="19.5" customHeight="1">
      <c r="A12" s="68" t="s">
        <v>13</v>
      </c>
      <c r="B12" s="69">
        <v>12.85</v>
      </c>
      <c r="C12" s="69">
        <f t="shared" si="0"/>
        <v>5.087497030643756</v>
      </c>
      <c r="D12" s="69">
        <v>6.23</v>
      </c>
      <c r="E12" s="69">
        <f t="shared" si="1"/>
        <v>2.5323144459800018</v>
      </c>
      <c r="F12" s="70">
        <f t="shared" si="2"/>
        <v>3.809905738311879</v>
      </c>
    </row>
    <row r="13" spans="1:6" s="67" customFormat="1" ht="19.5" customHeight="1">
      <c r="A13" s="64" t="s">
        <v>10</v>
      </c>
      <c r="B13" s="65">
        <v>2.2</v>
      </c>
      <c r="C13" s="65">
        <f t="shared" si="0"/>
        <v>0.8710111647794758</v>
      </c>
      <c r="D13" s="65">
        <v>1.69</v>
      </c>
      <c r="E13" s="65">
        <f t="shared" si="1"/>
        <v>0.6869360214616698</v>
      </c>
      <c r="F13" s="66">
        <f t="shared" si="2"/>
        <v>0.7789735931205728</v>
      </c>
    </row>
    <row r="14" spans="1:6" s="67" customFormat="1" ht="19.5" customHeight="1">
      <c r="A14" s="68" t="s">
        <v>11</v>
      </c>
      <c r="B14" s="69">
        <v>4.81</v>
      </c>
      <c r="C14" s="69">
        <f t="shared" si="0"/>
        <v>1.904347137540581</v>
      </c>
      <c r="D14" s="69">
        <v>2.37</v>
      </c>
      <c r="E14" s="69">
        <f t="shared" si="1"/>
        <v>0.9633363141208032</v>
      </c>
      <c r="F14" s="70">
        <f t="shared" si="2"/>
        <v>1.4338417258306921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</v>
      </c>
      <c r="E15" s="65">
        <f t="shared" si="1"/>
        <v>0</v>
      </c>
      <c r="F15" s="66">
        <f t="shared" si="2"/>
        <v>0</v>
      </c>
    </row>
    <row r="16" spans="1:6" s="67" customFormat="1" ht="19.5" customHeight="1">
      <c r="A16" s="71"/>
      <c r="B16" s="72">
        <f>SUM(B7:B15)</f>
        <v>53.68000000000001</v>
      </c>
      <c r="C16" s="72">
        <f t="shared" si="0"/>
        <v>21.252672420619213</v>
      </c>
      <c r="D16" s="72">
        <f>SUM(D7:D15)</f>
        <v>26.85</v>
      </c>
      <c r="E16" s="72">
        <f t="shared" si="1"/>
        <v>10.913746849849607</v>
      </c>
      <c r="F16" s="73">
        <f t="shared" si="2"/>
        <v>16.08320963523441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55.03</v>
      </c>
      <c r="C18" s="65">
        <f aca="true" t="shared" si="3" ref="C18:C34">B18/$B$34*100</f>
        <v>21.787156544461162</v>
      </c>
      <c r="D18" s="65">
        <v>39.69</v>
      </c>
      <c r="E18" s="65">
        <f aca="true" t="shared" si="4" ref="E18:E34">D18/$D$34*100</f>
        <v>16.13283472888383</v>
      </c>
      <c r="F18" s="66">
        <f aca="true" t="shared" si="5" ref="F18:F34">(C18+E18)/2</f>
        <v>18.959995636672495</v>
      </c>
    </row>
    <row r="19" spans="1:6" s="67" customFormat="1" ht="19.5" customHeight="1">
      <c r="A19" s="68" t="s">
        <v>15</v>
      </c>
      <c r="B19" s="69">
        <v>14.34</v>
      </c>
      <c r="C19" s="69">
        <f t="shared" si="3"/>
        <v>5.677409137698946</v>
      </c>
      <c r="D19" s="69">
        <v>58.91</v>
      </c>
      <c r="E19" s="69">
        <f t="shared" si="4"/>
        <v>23.94520770669051</v>
      </c>
      <c r="F19" s="70">
        <f t="shared" si="5"/>
        <v>14.811308422194728</v>
      </c>
    </row>
    <row r="20" spans="1:6" s="67" customFormat="1" ht="19.5" customHeight="1">
      <c r="A20" s="64" t="s">
        <v>16</v>
      </c>
      <c r="B20" s="65">
        <v>11.85</v>
      </c>
      <c r="C20" s="65">
        <f t="shared" si="3"/>
        <v>4.691582864834904</v>
      </c>
      <c r="D20" s="65">
        <v>26.67</v>
      </c>
      <c r="E20" s="65">
        <f t="shared" si="4"/>
        <v>10.840582066498659</v>
      </c>
      <c r="F20" s="66">
        <f t="shared" si="5"/>
        <v>7.766082465666781</v>
      </c>
    </row>
    <row r="21" spans="1:6" s="67" customFormat="1" ht="19.5" customHeight="1">
      <c r="A21" s="68" t="s">
        <v>17</v>
      </c>
      <c r="B21" s="69">
        <v>20.41</v>
      </c>
      <c r="C21" s="69">
        <f t="shared" si="3"/>
        <v>8.080608124158681</v>
      </c>
      <c r="D21" s="69">
        <v>31.42</v>
      </c>
      <c r="E21" s="69">
        <f t="shared" si="4"/>
        <v>12.771319404926428</v>
      </c>
      <c r="F21" s="70">
        <f t="shared" si="5"/>
        <v>10.425963764542555</v>
      </c>
    </row>
    <row r="22" spans="1:6" s="67" customFormat="1" ht="19.5" customHeight="1">
      <c r="A22" s="64" t="s">
        <v>18</v>
      </c>
      <c r="B22" s="65">
        <v>8.21</v>
      </c>
      <c r="C22" s="65">
        <f t="shared" si="3"/>
        <v>3.2504553012906805</v>
      </c>
      <c r="D22" s="65">
        <v>3.73</v>
      </c>
      <c r="E22" s="65">
        <f t="shared" si="4"/>
        <v>1.51613689943907</v>
      </c>
      <c r="F22" s="66">
        <f t="shared" si="5"/>
        <v>2.383296100364875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19.71</v>
      </c>
      <c r="C24" s="65">
        <f t="shared" si="3"/>
        <v>7.803468208092486</v>
      </c>
      <c r="D24" s="65">
        <v>12.11</v>
      </c>
      <c r="E24" s="65">
        <f t="shared" si="4"/>
        <v>4.922364035444272</v>
      </c>
      <c r="F24" s="66">
        <f t="shared" si="5"/>
        <v>6.362916121768379</v>
      </c>
    </row>
    <row r="25" spans="1:6" s="67" customFormat="1" ht="19.5" customHeight="1">
      <c r="A25" s="68" t="s">
        <v>26</v>
      </c>
      <c r="B25" s="69">
        <v>12.72</v>
      </c>
      <c r="C25" s="69">
        <f t="shared" si="3"/>
        <v>5.036028189088606</v>
      </c>
      <c r="D25" s="69">
        <v>7.46</v>
      </c>
      <c r="E25" s="69">
        <f t="shared" si="4"/>
        <v>3.03227379887814</v>
      </c>
      <c r="F25" s="70">
        <f t="shared" si="5"/>
        <v>4.034150993983373</v>
      </c>
    </row>
    <row r="26" spans="1:6" s="67" customFormat="1" ht="19.5" customHeight="1">
      <c r="A26" s="64" t="s">
        <v>20</v>
      </c>
      <c r="B26" s="65">
        <v>4.32</v>
      </c>
      <c r="C26" s="65">
        <f t="shared" si="3"/>
        <v>1.7103491962942436</v>
      </c>
      <c r="D26" s="65">
        <v>5.53</v>
      </c>
      <c r="E26" s="65">
        <f t="shared" si="4"/>
        <v>2.2477847329485408</v>
      </c>
      <c r="F26" s="66">
        <f t="shared" si="5"/>
        <v>1.979066964621392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0</v>
      </c>
      <c r="E27" s="69">
        <f t="shared" si="4"/>
        <v>0</v>
      </c>
      <c r="F27" s="70">
        <f t="shared" si="5"/>
        <v>0</v>
      </c>
    </row>
    <row r="28" spans="1:6" s="67" customFormat="1" ht="19.5" customHeight="1">
      <c r="A28" s="64" t="s">
        <v>21</v>
      </c>
      <c r="B28" s="65">
        <v>0</v>
      </c>
      <c r="C28" s="65">
        <f t="shared" si="3"/>
        <v>0</v>
      </c>
      <c r="D28" s="65">
        <v>0.46</v>
      </c>
      <c r="E28" s="65">
        <f t="shared" si="4"/>
        <v>0.18697666856353143</v>
      </c>
      <c r="F28" s="66">
        <f t="shared" si="5"/>
        <v>0.09348833428176571</v>
      </c>
    </row>
    <row r="29" spans="1:6" s="67" customFormat="1" ht="19.5" customHeight="1">
      <c r="A29" s="68" t="s">
        <v>22</v>
      </c>
      <c r="B29" s="69">
        <v>0</v>
      </c>
      <c r="C29" s="69">
        <f t="shared" si="3"/>
        <v>0</v>
      </c>
      <c r="D29" s="69">
        <v>12.37</v>
      </c>
      <c r="E29" s="69">
        <f t="shared" si="4"/>
        <v>5.028046500284529</v>
      </c>
      <c r="F29" s="70">
        <f t="shared" si="5"/>
        <v>2.5140232501422646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6.49</v>
      </c>
      <c r="C31" s="69">
        <f t="shared" si="3"/>
        <v>2.5694829360994533</v>
      </c>
      <c r="D31" s="69">
        <v>5.31</v>
      </c>
      <c r="E31" s="69">
        <f t="shared" si="4"/>
        <v>2.1583611088529384</v>
      </c>
      <c r="F31" s="70">
        <f t="shared" si="5"/>
        <v>2.3639220224761957</v>
      </c>
    </row>
    <row r="32" spans="1:6" s="67" customFormat="1" ht="19.5" customHeight="1">
      <c r="A32" s="64" t="s">
        <v>25</v>
      </c>
      <c r="B32" s="65">
        <v>45.82</v>
      </c>
      <c r="C32" s="65">
        <f t="shared" si="3"/>
        <v>18.14078707736163</v>
      </c>
      <c r="D32" s="65">
        <v>15.51</v>
      </c>
      <c r="E32" s="65">
        <f t="shared" si="4"/>
        <v>6.304365498739939</v>
      </c>
      <c r="F32" s="66">
        <f t="shared" si="5"/>
        <v>12.222576288050785</v>
      </c>
    </row>
    <row r="33" spans="1:6" s="79" customFormat="1" ht="19.5" customHeight="1">
      <c r="A33" s="76"/>
      <c r="B33" s="77">
        <f>SUM(B18:B32)</f>
        <v>198.9</v>
      </c>
      <c r="C33" s="77">
        <f t="shared" si="3"/>
        <v>78.7473275793808</v>
      </c>
      <c r="D33" s="77">
        <f>SUM(D18:D32)</f>
        <v>219.17</v>
      </c>
      <c r="E33" s="77">
        <f t="shared" si="4"/>
        <v>89.08625315015038</v>
      </c>
      <c r="F33" s="78">
        <f>(C33+E33)/2</f>
        <v>83.91679036476559</v>
      </c>
    </row>
    <row r="34" spans="1:6" s="83" customFormat="1" ht="19.5" customHeight="1">
      <c r="A34" s="80" t="s">
        <v>4</v>
      </c>
      <c r="B34" s="81">
        <f>SUM(B7:B15,B18:B32)</f>
        <v>252.58</v>
      </c>
      <c r="C34" s="81">
        <f t="shared" si="3"/>
        <v>100</v>
      </c>
      <c r="D34" s="81">
        <f>SUM(D7:D15,D18:D32)</f>
        <v>246.02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389</v>
      </c>
      <c r="C4" s="92"/>
      <c r="D4" s="90" t="s">
        <v>390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391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7.05</v>
      </c>
      <c r="C7" s="65">
        <f aca="true" t="shared" si="0" ref="C7:C16">B7/$B$34*100</f>
        <v>3.14087142475274</v>
      </c>
      <c r="D7" s="65">
        <v>5.72</v>
      </c>
      <c r="E7" s="65">
        <f aca="true" t="shared" si="1" ref="E7:E16">D7/$D$34*100</f>
        <v>2.6005910434189587</v>
      </c>
      <c r="F7" s="66">
        <f>(C7+E7)/2</f>
        <v>2.8707312340858495</v>
      </c>
    </row>
    <row r="8" spans="1:6" s="67" customFormat="1" ht="19.5" customHeight="1">
      <c r="A8" s="68" t="s">
        <v>6</v>
      </c>
      <c r="B8" s="69">
        <v>4.24</v>
      </c>
      <c r="C8" s="69">
        <f t="shared" si="0"/>
        <v>1.8889779916243428</v>
      </c>
      <c r="D8" s="69">
        <v>6.46</v>
      </c>
      <c r="E8" s="69">
        <f t="shared" si="1"/>
        <v>2.9370311434416916</v>
      </c>
      <c r="F8" s="70">
        <f aca="true" t="shared" si="2" ref="F8:F16">(C8+E8)/2</f>
        <v>2.413004567533017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0.01</v>
      </c>
      <c r="E9" s="65">
        <f t="shared" si="1"/>
        <v>0.0045464878381450335</v>
      </c>
      <c r="F9" s="66">
        <f t="shared" si="2"/>
        <v>0.0022732439190725168</v>
      </c>
    </row>
    <row r="10" spans="1:6" s="67" customFormat="1" ht="19.5" customHeight="1">
      <c r="A10" s="68" t="s">
        <v>2</v>
      </c>
      <c r="B10" s="69">
        <v>9.27</v>
      </c>
      <c r="C10" s="69">
        <f t="shared" si="0"/>
        <v>4.1299117882919</v>
      </c>
      <c r="D10" s="69">
        <v>6.79</v>
      </c>
      <c r="E10" s="69">
        <f t="shared" si="1"/>
        <v>3.0870652421004774</v>
      </c>
      <c r="F10" s="70">
        <f t="shared" si="2"/>
        <v>3.6084885151961887</v>
      </c>
    </row>
    <row r="11" spans="1:6" s="67" customFormat="1" ht="19.5" customHeight="1">
      <c r="A11" s="64" t="s">
        <v>9</v>
      </c>
      <c r="B11" s="65">
        <v>3.66</v>
      </c>
      <c r="C11" s="65">
        <f t="shared" si="0"/>
        <v>1.6305800588078054</v>
      </c>
      <c r="D11" s="65">
        <v>2.61</v>
      </c>
      <c r="E11" s="65">
        <f t="shared" si="1"/>
        <v>1.1866333257558537</v>
      </c>
      <c r="F11" s="66">
        <f t="shared" si="2"/>
        <v>1.4086066922818294</v>
      </c>
    </row>
    <row r="12" spans="1:6" s="67" customFormat="1" ht="19.5" customHeight="1">
      <c r="A12" s="68" t="s">
        <v>13</v>
      </c>
      <c r="B12" s="69">
        <v>5.34</v>
      </c>
      <c r="C12" s="69">
        <f t="shared" si="0"/>
        <v>2.379043036621224</v>
      </c>
      <c r="D12" s="69">
        <v>6.12</v>
      </c>
      <c r="E12" s="69">
        <f t="shared" si="1"/>
        <v>2.7824505569447604</v>
      </c>
      <c r="F12" s="70">
        <f t="shared" si="2"/>
        <v>2.580746796782992</v>
      </c>
    </row>
    <row r="13" spans="1:6" s="67" customFormat="1" ht="19.5" customHeight="1">
      <c r="A13" s="64" t="s">
        <v>10</v>
      </c>
      <c r="B13" s="65">
        <v>0.39</v>
      </c>
      <c r="C13" s="65">
        <f t="shared" si="0"/>
        <v>0.17375033413525795</v>
      </c>
      <c r="D13" s="65">
        <v>0.56</v>
      </c>
      <c r="E13" s="65">
        <f t="shared" si="1"/>
        <v>0.2546033189361219</v>
      </c>
      <c r="F13" s="66">
        <f t="shared" si="2"/>
        <v>0.21417682653568992</v>
      </c>
    </row>
    <row r="14" spans="1:6" s="67" customFormat="1" ht="19.5" customHeight="1">
      <c r="A14" s="68" t="s">
        <v>11</v>
      </c>
      <c r="B14" s="69">
        <v>1.68</v>
      </c>
      <c r="C14" s="69">
        <f t="shared" si="0"/>
        <v>0.7484629778134188</v>
      </c>
      <c r="D14" s="69">
        <v>0.89</v>
      </c>
      <c r="E14" s="69">
        <f t="shared" si="1"/>
        <v>0.4046374175949079</v>
      </c>
      <c r="F14" s="70">
        <f t="shared" si="2"/>
        <v>0.5765501977041634</v>
      </c>
    </row>
    <row r="15" spans="1:6" s="67" customFormat="1" ht="19.5" customHeight="1">
      <c r="A15" s="64" t="s">
        <v>12</v>
      </c>
      <c r="B15" s="65">
        <v>0.36</v>
      </c>
      <c r="C15" s="65">
        <f t="shared" si="0"/>
        <v>0.16038492381716118</v>
      </c>
      <c r="D15" s="65">
        <v>0</v>
      </c>
      <c r="E15" s="65">
        <f t="shared" si="1"/>
        <v>0</v>
      </c>
      <c r="F15" s="66">
        <f t="shared" si="2"/>
        <v>0.08019246190858059</v>
      </c>
    </row>
    <row r="16" spans="1:6" s="67" customFormat="1" ht="19.5" customHeight="1">
      <c r="A16" s="71"/>
      <c r="B16" s="72">
        <f>SUM(B7:B15)</f>
        <v>31.99</v>
      </c>
      <c r="C16" s="72">
        <f t="shared" si="0"/>
        <v>14.25198253586385</v>
      </c>
      <c r="D16" s="72">
        <f>SUM(D7:D15)</f>
        <v>29.16</v>
      </c>
      <c r="E16" s="72">
        <f t="shared" si="1"/>
        <v>13.257558536030917</v>
      </c>
      <c r="F16" s="73">
        <f t="shared" si="2"/>
        <v>13.754770535947383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45.12</v>
      </c>
      <c r="C18" s="65">
        <f aca="true" t="shared" si="3" ref="C18:C34">B18/$B$34*100</f>
        <v>20.10157711841753</v>
      </c>
      <c r="D18" s="65">
        <v>37.19</v>
      </c>
      <c r="E18" s="65">
        <f aca="true" t="shared" si="4" ref="E18:E34">D18/$D$34*100</f>
        <v>16.908388270061376</v>
      </c>
      <c r="F18" s="66">
        <f aca="true" t="shared" si="5" ref="F18:F34">(C18+E18)/2</f>
        <v>18.50498269423945</v>
      </c>
    </row>
    <row r="19" spans="1:6" s="67" customFormat="1" ht="19.5" customHeight="1">
      <c r="A19" s="68" t="s">
        <v>15</v>
      </c>
      <c r="B19" s="69">
        <v>11.97</v>
      </c>
      <c r="C19" s="69">
        <f t="shared" si="3"/>
        <v>5.3327987169206095</v>
      </c>
      <c r="D19" s="69">
        <v>25.96</v>
      </c>
      <c r="E19" s="69">
        <f t="shared" si="4"/>
        <v>11.802682427824507</v>
      </c>
      <c r="F19" s="70">
        <f t="shared" si="5"/>
        <v>8.567740572372559</v>
      </c>
    </row>
    <row r="20" spans="1:6" s="67" customFormat="1" ht="19.5" customHeight="1">
      <c r="A20" s="64" t="s">
        <v>16</v>
      </c>
      <c r="B20" s="65">
        <v>10.2</v>
      </c>
      <c r="C20" s="65">
        <f t="shared" si="3"/>
        <v>4.5442395081528995</v>
      </c>
      <c r="D20" s="65">
        <v>13.44</v>
      </c>
      <c r="E20" s="65">
        <f t="shared" si="4"/>
        <v>6.110479654466924</v>
      </c>
      <c r="F20" s="66">
        <f t="shared" si="5"/>
        <v>5.327359581309912</v>
      </c>
    </row>
    <row r="21" spans="1:6" s="67" customFormat="1" ht="19.5" customHeight="1">
      <c r="A21" s="68" t="s">
        <v>17</v>
      </c>
      <c r="B21" s="69">
        <v>15.18</v>
      </c>
      <c r="C21" s="69">
        <f t="shared" si="3"/>
        <v>6.762897620956963</v>
      </c>
      <c r="D21" s="69">
        <v>19.37</v>
      </c>
      <c r="E21" s="69">
        <f t="shared" si="4"/>
        <v>8.80654694248693</v>
      </c>
      <c r="F21" s="70">
        <f t="shared" si="5"/>
        <v>7.784722281721947</v>
      </c>
    </row>
    <row r="22" spans="1:6" s="67" customFormat="1" ht="19.5" customHeight="1">
      <c r="A22" s="64" t="s">
        <v>18</v>
      </c>
      <c r="B22" s="65">
        <v>10.36</v>
      </c>
      <c r="C22" s="65">
        <f t="shared" si="3"/>
        <v>4.615521696516082</v>
      </c>
      <c r="D22" s="65">
        <v>9.18</v>
      </c>
      <c r="E22" s="65">
        <f t="shared" si="4"/>
        <v>4.173675835417141</v>
      </c>
      <c r="F22" s="66">
        <f t="shared" si="5"/>
        <v>4.394598765966611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13.05</v>
      </c>
      <c r="C24" s="65">
        <f t="shared" si="3"/>
        <v>5.813953488372093</v>
      </c>
      <c r="D24" s="65">
        <v>9.03</v>
      </c>
      <c r="E24" s="65">
        <f t="shared" si="4"/>
        <v>4.105478517844965</v>
      </c>
      <c r="F24" s="66">
        <f t="shared" si="5"/>
        <v>4.959716003108529</v>
      </c>
    </row>
    <row r="25" spans="1:6" s="67" customFormat="1" ht="19.5" customHeight="1">
      <c r="A25" s="68" t="s">
        <v>26</v>
      </c>
      <c r="B25" s="69">
        <v>12.92</v>
      </c>
      <c r="C25" s="69">
        <f t="shared" si="3"/>
        <v>5.756036710327007</v>
      </c>
      <c r="D25" s="69">
        <v>18.2</v>
      </c>
      <c r="E25" s="69">
        <f t="shared" si="4"/>
        <v>8.274607865423961</v>
      </c>
      <c r="F25" s="70">
        <f t="shared" si="5"/>
        <v>7.015322287875485</v>
      </c>
    </row>
    <row r="26" spans="1:6" s="67" customFormat="1" ht="19.5" customHeight="1">
      <c r="A26" s="64" t="s">
        <v>20</v>
      </c>
      <c r="B26" s="65">
        <v>7.87</v>
      </c>
      <c r="C26" s="65">
        <f t="shared" si="3"/>
        <v>3.5061926401140515</v>
      </c>
      <c r="D26" s="65">
        <v>9.22</v>
      </c>
      <c r="E26" s="65">
        <f t="shared" si="4"/>
        <v>4.191861786769721</v>
      </c>
      <c r="F26" s="66">
        <f t="shared" si="5"/>
        <v>3.849027213441886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0</v>
      </c>
      <c r="E27" s="69">
        <f t="shared" si="4"/>
        <v>0</v>
      </c>
      <c r="F27" s="70">
        <f t="shared" si="5"/>
        <v>0</v>
      </c>
    </row>
    <row r="28" spans="1:6" s="67" customFormat="1" ht="19.5" customHeight="1">
      <c r="A28" s="64" t="s">
        <v>21</v>
      </c>
      <c r="B28" s="65">
        <v>31.93</v>
      </c>
      <c r="C28" s="65">
        <f t="shared" si="3"/>
        <v>14.225251715227657</v>
      </c>
      <c r="D28" s="65">
        <v>5.78</v>
      </c>
      <c r="E28" s="65">
        <f t="shared" si="4"/>
        <v>2.627869970447829</v>
      </c>
      <c r="F28" s="66">
        <f t="shared" si="5"/>
        <v>8.426560842837743</v>
      </c>
    </row>
    <row r="29" spans="1:6" s="67" customFormat="1" ht="19.5" customHeight="1">
      <c r="A29" s="68" t="s">
        <v>22</v>
      </c>
      <c r="B29" s="69">
        <v>3.73</v>
      </c>
      <c r="C29" s="69">
        <f t="shared" si="3"/>
        <v>1.6617660162166976</v>
      </c>
      <c r="D29" s="69">
        <v>6.14</v>
      </c>
      <c r="E29" s="69">
        <f t="shared" si="4"/>
        <v>2.7915435326210503</v>
      </c>
      <c r="F29" s="70">
        <f t="shared" si="5"/>
        <v>2.226654774418874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6.99</v>
      </c>
      <c r="C31" s="69">
        <f t="shared" si="3"/>
        <v>3.1141406041165465</v>
      </c>
      <c r="D31" s="69">
        <v>10.25</v>
      </c>
      <c r="E31" s="69">
        <f t="shared" si="4"/>
        <v>4.660150034098659</v>
      </c>
      <c r="F31" s="70">
        <f t="shared" si="5"/>
        <v>3.887145319107603</v>
      </c>
    </row>
    <row r="32" spans="1:6" s="67" customFormat="1" ht="19.5" customHeight="1">
      <c r="A32" s="64" t="s">
        <v>25</v>
      </c>
      <c r="B32" s="65">
        <v>23.15</v>
      </c>
      <c r="C32" s="65">
        <f t="shared" si="3"/>
        <v>10.313641628798004</v>
      </c>
      <c r="D32" s="65">
        <v>27.03</v>
      </c>
      <c r="E32" s="65">
        <f t="shared" si="4"/>
        <v>12.289156626506026</v>
      </c>
      <c r="F32" s="66">
        <f t="shared" si="5"/>
        <v>11.301399127652015</v>
      </c>
    </row>
    <row r="33" spans="1:6" s="79" customFormat="1" ht="19.5" customHeight="1">
      <c r="A33" s="76"/>
      <c r="B33" s="77">
        <f>SUM(B18:B32)</f>
        <v>192.47</v>
      </c>
      <c r="C33" s="77">
        <f t="shared" si="3"/>
        <v>85.74801746413615</v>
      </c>
      <c r="D33" s="77">
        <f>SUM(D18:D32)</f>
        <v>190.79</v>
      </c>
      <c r="E33" s="77">
        <f t="shared" si="4"/>
        <v>86.74244146396909</v>
      </c>
      <c r="F33" s="78">
        <f>(C33+E33)/2</f>
        <v>86.24522946405261</v>
      </c>
    </row>
    <row r="34" spans="1:6" s="83" customFormat="1" ht="19.5" customHeight="1">
      <c r="A34" s="80" t="s">
        <v>4</v>
      </c>
      <c r="B34" s="81">
        <f>SUM(B7:B15,B18:B32)</f>
        <v>224.46</v>
      </c>
      <c r="C34" s="81">
        <f t="shared" si="3"/>
        <v>100</v>
      </c>
      <c r="D34" s="81">
        <f>SUM(D7:D15,D18:D32)</f>
        <v>219.95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393</v>
      </c>
      <c r="C4" s="92"/>
      <c r="D4" s="90" t="s">
        <v>394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395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7.16</v>
      </c>
      <c r="C7" s="65">
        <f aca="true" t="shared" si="0" ref="C7:C16">B7/$B$34*100</f>
        <v>2.8300395256916997</v>
      </c>
      <c r="D7" s="65">
        <v>12.71</v>
      </c>
      <c r="E7" s="65">
        <f aca="true" t="shared" si="1" ref="E7:E16">D7/$D$34*100</f>
        <v>5.076689567023487</v>
      </c>
      <c r="F7" s="66">
        <f>(C7+E7)/2</f>
        <v>3.9533645463575935</v>
      </c>
    </row>
    <row r="8" spans="1:6" s="67" customFormat="1" ht="19.5" customHeight="1">
      <c r="A8" s="68" t="s">
        <v>6</v>
      </c>
      <c r="B8" s="69">
        <v>2.91</v>
      </c>
      <c r="C8" s="69">
        <f t="shared" si="0"/>
        <v>1.150197628458498</v>
      </c>
      <c r="D8" s="69">
        <v>3.51</v>
      </c>
      <c r="E8" s="69">
        <f t="shared" si="1"/>
        <v>1.4019811471481067</v>
      </c>
      <c r="F8" s="70">
        <f aca="true" t="shared" si="2" ref="F8:F16">(C8+E8)/2</f>
        <v>1.2760893878033024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11.59</v>
      </c>
      <c r="C10" s="69">
        <f t="shared" si="0"/>
        <v>4.5810276679841895</v>
      </c>
      <c r="D10" s="69">
        <v>9.4</v>
      </c>
      <c r="E10" s="69">
        <f t="shared" si="1"/>
        <v>3.7545933855248443</v>
      </c>
      <c r="F10" s="70">
        <f t="shared" si="2"/>
        <v>4.167810526754517</v>
      </c>
    </row>
    <row r="11" spans="1:6" s="67" customFormat="1" ht="19.5" customHeight="1">
      <c r="A11" s="64" t="s">
        <v>9</v>
      </c>
      <c r="B11" s="65">
        <v>5.69</v>
      </c>
      <c r="C11" s="65">
        <f t="shared" si="0"/>
        <v>2.2490118577075098</v>
      </c>
      <c r="D11" s="65">
        <v>4.19</v>
      </c>
      <c r="E11" s="65">
        <f t="shared" si="1"/>
        <v>1.6735900303562872</v>
      </c>
      <c r="F11" s="66">
        <f t="shared" si="2"/>
        <v>1.9613009440318985</v>
      </c>
    </row>
    <row r="12" spans="1:6" s="67" customFormat="1" ht="19.5" customHeight="1">
      <c r="A12" s="68" t="s">
        <v>13</v>
      </c>
      <c r="B12" s="69">
        <v>6.18</v>
      </c>
      <c r="C12" s="69">
        <f t="shared" si="0"/>
        <v>2.442687747035573</v>
      </c>
      <c r="D12" s="69">
        <v>10.54</v>
      </c>
      <c r="E12" s="69">
        <f t="shared" si="1"/>
        <v>4.209937689726793</v>
      </c>
      <c r="F12" s="70">
        <f t="shared" si="2"/>
        <v>3.3263127183811827</v>
      </c>
    </row>
    <row r="13" spans="1:6" s="67" customFormat="1" ht="19.5" customHeight="1">
      <c r="A13" s="64" t="s">
        <v>10</v>
      </c>
      <c r="B13" s="65">
        <v>0.18</v>
      </c>
      <c r="C13" s="65">
        <f t="shared" si="0"/>
        <v>0.07114624505928853</v>
      </c>
      <c r="D13" s="65">
        <v>0.41</v>
      </c>
      <c r="E13" s="65">
        <f t="shared" si="1"/>
        <v>0.16376417958140277</v>
      </c>
      <c r="F13" s="66">
        <f t="shared" si="2"/>
        <v>0.11745521232034564</v>
      </c>
    </row>
    <row r="14" spans="1:6" s="67" customFormat="1" ht="19.5" customHeight="1">
      <c r="A14" s="68" t="s">
        <v>11</v>
      </c>
      <c r="B14" s="69">
        <v>2.28</v>
      </c>
      <c r="C14" s="69">
        <f t="shared" si="0"/>
        <v>0.901185770750988</v>
      </c>
      <c r="D14" s="69">
        <v>6.38</v>
      </c>
      <c r="E14" s="69">
        <f t="shared" si="1"/>
        <v>2.5483304042179262</v>
      </c>
      <c r="F14" s="70">
        <f t="shared" si="2"/>
        <v>1.724758087484457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0.87</v>
      </c>
      <c r="E15" s="65">
        <f t="shared" si="1"/>
        <v>0.34749960057517176</v>
      </c>
      <c r="F15" s="66">
        <f t="shared" si="2"/>
        <v>0.17374980028758588</v>
      </c>
    </row>
    <row r="16" spans="1:6" s="67" customFormat="1" ht="19.5" customHeight="1">
      <c r="A16" s="71"/>
      <c r="B16" s="72">
        <f>SUM(B7:B15)</f>
        <v>35.99</v>
      </c>
      <c r="C16" s="72">
        <f t="shared" si="0"/>
        <v>14.225296442687748</v>
      </c>
      <c r="D16" s="72">
        <f>SUM(D7:D15)</f>
        <v>48.00999999999999</v>
      </c>
      <c r="E16" s="72">
        <f t="shared" si="1"/>
        <v>19.17638600415402</v>
      </c>
      <c r="F16" s="73">
        <f t="shared" si="2"/>
        <v>16.700841223420884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37.75</v>
      </c>
      <c r="C18" s="65">
        <f aca="true" t="shared" si="3" ref="C18:C32">B18/$B$34*100</f>
        <v>14.920948616600791</v>
      </c>
      <c r="D18" s="65">
        <v>44.17</v>
      </c>
      <c r="E18" s="65">
        <f aca="true" t="shared" si="4" ref="E18:E34">D18/$D$34*100</f>
        <v>17.642594663684296</v>
      </c>
      <c r="F18" s="66">
        <f>(C18+E18)/2</f>
        <v>16.281771640142544</v>
      </c>
    </row>
    <row r="19" spans="1:6" s="67" customFormat="1" ht="19.5" customHeight="1">
      <c r="A19" s="68" t="s">
        <v>15</v>
      </c>
      <c r="B19" s="69">
        <v>12.56</v>
      </c>
      <c r="C19" s="69">
        <f t="shared" si="3"/>
        <v>4.9644268774703555</v>
      </c>
      <c r="D19" s="69">
        <v>7.84</v>
      </c>
      <c r="E19" s="69">
        <f t="shared" si="4"/>
        <v>3.131490653459019</v>
      </c>
      <c r="F19" s="70">
        <f aca="true" t="shared" si="5" ref="F19:F34">(C19+E19)/2</f>
        <v>4.047958765464687</v>
      </c>
    </row>
    <row r="20" spans="1:6" s="67" customFormat="1" ht="19.5" customHeight="1">
      <c r="A20" s="64" t="s">
        <v>16</v>
      </c>
      <c r="B20" s="65">
        <v>13.59</v>
      </c>
      <c r="C20" s="65">
        <f t="shared" si="3"/>
        <v>5.371541501976285</v>
      </c>
      <c r="D20" s="65">
        <v>11.74</v>
      </c>
      <c r="E20" s="65">
        <f t="shared" si="4"/>
        <v>4.689247483623583</v>
      </c>
      <c r="F20" s="66">
        <f t="shared" si="5"/>
        <v>5.030394492799934</v>
      </c>
    </row>
    <row r="21" spans="1:6" s="67" customFormat="1" ht="19.5" customHeight="1">
      <c r="A21" s="68" t="s">
        <v>17</v>
      </c>
      <c r="B21" s="69">
        <v>28.34</v>
      </c>
      <c r="C21" s="69">
        <f t="shared" si="3"/>
        <v>11.201581027667984</v>
      </c>
      <c r="D21" s="69">
        <v>24.04</v>
      </c>
      <c r="E21" s="69">
        <f t="shared" si="4"/>
        <v>9.602172871065665</v>
      </c>
      <c r="F21" s="70">
        <f t="shared" si="5"/>
        <v>10.401876949366825</v>
      </c>
    </row>
    <row r="22" spans="1:6" s="67" customFormat="1" ht="19.5" customHeight="1">
      <c r="A22" s="64" t="s">
        <v>18</v>
      </c>
      <c r="B22" s="65">
        <v>5.79</v>
      </c>
      <c r="C22" s="65">
        <f t="shared" si="3"/>
        <v>2.2885375494071147</v>
      </c>
      <c r="D22" s="65">
        <v>9.41</v>
      </c>
      <c r="E22" s="65">
        <f t="shared" si="4"/>
        <v>3.7585876338073176</v>
      </c>
      <c r="F22" s="66">
        <f t="shared" si="5"/>
        <v>3.023562591607216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19.59</v>
      </c>
      <c r="C24" s="65">
        <f t="shared" si="3"/>
        <v>7.743083003952569</v>
      </c>
      <c r="D24" s="65">
        <v>14.55</v>
      </c>
      <c r="E24" s="65">
        <f t="shared" si="4"/>
        <v>5.811631250998563</v>
      </c>
      <c r="F24" s="66">
        <f t="shared" si="5"/>
        <v>6.777357127475566</v>
      </c>
    </row>
    <row r="25" spans="1:6" s="67" customFormat="1" ht="19.5" customHeight="1">
      <c r="A25" s="68" t="s">
        <v>26</v>
      </c>
      <c r="B25" s="69">
        <v>10.01</v>
      </c>
      <c r="C25" s="69">
        <f t="shared" si="3"/>
        <v>3.956521739130435</v>
      </c>
      <c r="D25" s="69">
        <v>12.35</v>
      </c>
      <c r="E25" s="69">
        <f t="shared" si="4"/>
        <v>4.93289662885445</v>
      </c>
      <c r="F25" s="70">
        <f t="shared" si="5"/>
        <v>4.444709183992442</v>
      </c>
    </row>
    <row r="26" spans="1:6" s="67" customFormat="1" ht="19.5" customHeight="1">
      <c r="A26" s="64" t="s">
        <v>20</v>
      </c>
      <c r="B26" s="65">
        <v>4.31</v>
      </c>
      <c r="C26" s="65">
        <f t="shared" si="3"/>
        <v>1.7035573122529644</v>
      </c>
      <c r="D26" s="65">
        <v>4.87</v>
      </c>
      <c r="E26" s="65">
        <f t="shared" si="4"/>
        <v>1.9451989135644672</v>
      </c>
      <c r="F26" s="66">
        <f t="shared" si="5"/>
        <v>1.8243781129087158</v>
      </c>
    </row>
    <row r="27" spans="1:6" s="67" customFormat="1" ht="19.5" customHeight="1">
      <c r="A27" s="68" t="s">
        <v>3</v>
      </c>
      <c r="B27" s="69">
        <v>3.85</v>
      </c>
      <c r="C27" s="69">
        <f t="shared" si="3"/>
        <v>1.5217391304347827</v>
      </c>
      <c r="D27" s="69">
        <v>4.67</v>
      </c>
      <c r="E27" s="69">
        <f t="shared" si="4"/>
        <v>1.8653139479150025</v>
      </c>
      <c r="F27" s="70">
        <f t="shared" si="5"/>
        <v>1.6935265391748926</v>
      </c>
    </row>
    <row r="28" spans="1:6" s="67" customFormat="1" ht="19.5" customHeight="1">
      <c r="A28" s="64" t="s">
        <v>21</v>
      </c>
      <c r="B28" s="65">
        <v>0</v>
      </c>
      <c r="C28" s="65">
        <f t="shared" si="3"/>
        <v>0</v>
      </c>
      <c r="D28" s="65">
        <v>2.32</v>
      </c>
      <c r="E28" s="65">
        <f t="shared" si="4"/>
        <v>0.9266656015337913</v>
      </c>
      <c r="F28" s="66">
        <f t="shared" si="5"/>
        <v>0.46333280076689565</v>
      </c>
    </row>
    <row r="29" spans="1:6" s="67" customFormat="1" ht="19.5" customHeight="1">
      <c r="A29" s="68" t="s">
        <v>22</v>
      </c>
      <c r="B29" s="69">
        <v>4.15</v>
      </c>
      <c r="C29" s="69">
        <f t="shared" si="3"/>
        <v>1.6403162055335971</v>
      </c>
      <c r="D29" s="69">
        <v>5.08</v>
      </c>
      <c r="E29" s="69">
        <f t="shared" si="4"/>
        <v>2.029078127496405</v>
      </c>
      <c r="F29" s="70">
        <f t="shared" si="5"/>
        <v>1.8346971665150011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0.01</v>
      </c>
      <c r="E30" s="65">
        <f t="shared" si="4"/>
        <v>0.003994248282473239</v>
      </c>
      <c r="F30" s="66">
        <f t="shared" si="5"/>
        <v>0.0019971241412366195</v>
      </c>
    </row>
    <row r="31" spans="1:6" s="67" customFormat="1" ht="19.5" customHeight="1">
      <c r="A31" s="68" t="s">
        <v>24</v>
      </c>
      <c r="B31" s="69">
        <v>27.18</v>
      </c>
      <c r="C31" s="69">
        <f t="shared" si="3"/>
        <v>10.74308300395257</v>
      </c>
      <c r="D31" s="69">
        <v>12.28</v>
      </c>
      <c r="E31" s="69">
        <f t="shared" si="4"/>
        <v>4.904936890877137</v>
      </c>
      <c r="F31" s="70">
        <f t="shared" si="5"/>
        <v>7.8240099474148534</v>
      </c>
    </row>
    <row r="32" spans="1:6" s="67" customFormat="1" ht="19.5" customHeight="1">
      <c r="A32" s="64" t="s">
        <v>25</v>
      </c>
      <c r="B32" s="65">
        <v>49.89</v>
      </c>
      <c r="C32" s="65">
        <f t="shared" si="3"/>
        <v>19.71936758893281</v>
      </c>
      <c r="D32" s="65">
        <v>49.02</v>
      </c>
      <c r="E32" s="65">
        <f t="shared" si="4"/>
        <v>19.57980508068382</v>
      </c>
      <c r="F32" s="66">
        <f t="shared" si="5"/>
        <v>19.649586334808312</v>
      </c>
    </row>
    <row r="33" spans="1:6" s="79" customFormat="1" ht="19.5" customHeight="1">
      <c r="A33" s="76"/>
      <c r="B33" s="77">
        <f>SUM(B18:B32)</f>
        <v>217.01000000000005</v>
      </c>
      <c r="C33" s="77">
        <f>B33/$B$34*100</f>
        <v>85.77470355731226</v>
      </c>
      <c r="D33" s="77">
        <f>SUM(D18:D32)</f>
        <v>202.35</v>
      </c>
      <c r="E33" s="77">
        <f t="shared" si="4"/>
        <v>80.82361399584599</v>
      </c>
      <c r="F33" s="78">
        <f>(C33+E33)/2</f>
        <v>83.29915877657913</v>
      </c>
    </row>
    <row r="34" spans="1:6" s="83" customFormat="1" ht="19.5" customHeight="1">
      <c r="A34" s="80" t="s">
        <v>4</v>
      </c>
      <c r="B34" s="81">
        <f>SUM(B7:B15,B18:B32)</f>
        <v>253</v>
      </c>
      <c r="C34" s="81">
        <f>B34/$B$34*100</f>
        <v>100</v>
      </c>
      <c r="D34" s="81">
        <f>SUM(D7:D15,D18:D32)</f>
        <v>250.35999999999999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J26" sqref="J26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397</v>
      </c>
      <c r="C4" s="92"/>
      <c r="D4" s="90" t="s">
        <v>398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399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5.1</v>
      </c>
      <c r="C7" s="65">
        <f aca="true" t="shared" si="0" ref="C7:C16">B7/$B$34*100</f>
        <v>1.9860586471435797</v>
      </c>
      <c r="D7" s="65">
        <v>7.05</v>
      </c>
      <c r="E7" s="65">
        <f aca="true" t="shared" si="1" ref="E7:E16">D7/$D$34*100</f>
        <v>2.869703260471364</v>
      </c>
      <c r="F7" s="66">
        <f>(C7+E7)/2</f>
        <v>2.4278809538074717</v>
      </c>
    </row>
    <row r="8" spans="1:6" s="67" customFormat="1" ht="19.5" customHeight="1">
      <c r="A8" s="68" t="s">
        <v>6</v>
      </c>
      <c r="B8" s="69">
        <v>4.23</v>
      </c>
      <c r="C8" s="69">
        <f t="shared" si="0"/>
        <v>1.6472604073367338</v>
      </c>
      <c r="D8" s="69">
        <v>2.3</v>
      </c>
      <c r="E8" s="69">
        <f t="shared" si="1"/>
        <v>0.9362152480970408</v>
      </c>
      <c r="F8" s="70">
        <f aca="true" t="shared" si="2" ref="F8:F16">(C8+E8)/2</f>
        <v>1.2917378277168874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2.23</v>
      </c>
      <c r="C10" s="69">
        <f t="shared" si="0"/>
        <v>0.8684138790451339</v>
      </c>
      <c r="D10" s="69">
        <v>1.5</v>
      </c>
      <c r="E10" s="69">
        <f t="shared" si="1"/>
        <v>0.6105751618024179</v>
      </c>
      <c r="F10" s="70">
        <f t="shared" si="2"/>
        <v>0.739494520423776</v>
      </c>
    </row>
    <row r="11" spans="1:6" s="67" customFormat="1" ht="19.5" customHeight="1">
      <c r="A11" s="64" t="s">
        <v>9</v>
      </c>
      <c r="B11" s="65">
        <v>2.09</v>
      </c>
      <c r="C11" s="65">
        <f t="shared" si="0"/>
        <v>0.8138946220647219</v>
      </c>
      <c r="D11" s="65">
        <v>3.18</v>
      </c>
      <c r="E11" s="65">
        <f t="shared" si="1"/>
        <v>1.294419343021126</v>
      </c>
      <c r="F11" s="66">
        <f t="shared" si="2"/>
        <v>1.0541569825429238</v>
      </c>
    </row>
    <row r="12" spans="1:6" s="67" customFormat="1" ht="19.5" customHeight="1">
      <c r="A12" s="68" t="s">
        <v>13</v>
      </c>
      <c r="B12" s="69">
        <v>5.02</v>
      </c>
      <c r="C12" s="69">
        <f t="shared" si="0"/>
        <v>1.9549047860119155</v>
      </c>
      <c r="D12" s="69">
        <v>4.38</v>
      </c>
      <c r="E12" s="69">
        <f t="shared" si="1"/>
        <v>1.7828794724630603</v>
      </c>
      <c r="F12" s="70">
        <f t="shared" si="2"/>
        <v>1.868892129237488</v>
      </c>
    </row>
    <row r="13" spans="1:6" s="67" customFormat="1" ht="19.5" customHeight="1">
      <c r="A13" s="64" t="s">
        <v>10</v>
      </c>
      <c r="B13" s="65">
        <v>1.37</v>
      </c>
      <c r="C13" s="65">
        <f t="shared" si="0"/>
        <v>0.533509871879746</v>
      </c>
      <c r="D13" s="65">
        <v>1.79</v>
      </c>
      <c r="E13" s="65">
        <f t="shared" si="1"/>
        <v>0.7286196930842187</v>
      </c>
      <c r="F13" s="66">
        <f t="shared" si="2"/>
        <v>0.6310647824819824</v>
      </c>
    </row>
    <row r="14" spans="1:6" s="67" customFormat="1" ht="19.5" customHeight="1">
      <c r="A14" s="68" t="s">
        <v>11</v>
      </c>
      <c r="B14" s="69">
        <v>3.81</v>
      </c>
      <c r="C14" s="69">
        <f t="shared" si="0"/>
        <v>1.483702636395498</v>
      </c>
      <c r="D14" s="69">
        <v>0.48</v>
      </c>
      <c r="E14" s="69">
        <f t="shared" si="1"/>
        <v>0.19538405177677373</v>
      </c>
      <c r="F14" s="70">
        <f t="shared" si="2"/>
        <v>0.8395433440861358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</v>
      </c>
      <c r="E15" s="65">
        <f t="shared" si="1"/>
        <v>0</v>
      </c>
      <c r="F15" s="66">
        <f t="shared" si="2"/>
        <v>0</v>
      </c>
    </row>
    <row r="16" spans="1:6" s="67" customFormat="1" ht="19.5" customHeight="1">
      <c r="A16" s="71"/>
      <c r="B16" s="72">
        <f>SUM(B7:B15)</f>
        <v>23.85</v>
      </c>
      <c r="C16" s="72">
        <f t="shared" si="0"/>
        <v>9.28774484987733</v>
      </c>
      <c r="D16" s="72">
        <f>SUM(D7:D15)</f>
        <v>20.68</v>
      </c>
      <c r="E16" s="72">
        <f t="shared" si="1"/>
        <v>8.417796230716002</v>
      </c>
      <c r="F16" s="73">
        <f t="shared" si="2"/>
        <v>8.852770540296666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70.86</v>
      </c>
      <c r="C18" s="65">
        <f aca="true" t="shared" si="3" ref="C18:C32">B18/$B$34*100</f>
        <v>27.594532497371382</v>
      </c>
      <c r="D18" s="65">
        <v>76.53</v>
      </c>
      <c r="E18" s="65">
        <f aca="true" t="shared" si="4" ref="E18:E34">D18/$D$34*100</f>
        <v>31.15154475515936</v>
      </c>
      <c r="F18" s="66">
        <f>(C18+E18)/2</f>
        <v>29.37303862626537</v>
      </c>
    </row>
    <row r="19" spans="1:6" s="67" customFormat="1" ht="19.5" customHeight="1">
      <c r="A19" s="68" t="s">
        <v>15</v>
      </c>
      <c r="B19" s="69">
        <v>4.69</v>
      </c>
      <c r="C19" s="69">
        <f t="shared" si="3"/>
        <v>1.8263951088438017</v>
      </c>
      <c r="D19" s="69">
        <v>5.1</v>
      </c>
      <c r="E19" s="69">
        <f t="shared" si="4"/>
        <v>2.0759555501282208</v>
      </c>
      <c r="F19" s="70">
        <f aca="true" t="shared" si="5" ref="F19:F34">(C19+E19)/2</f>
        <v>1.9511753294860112</v>
      </c>
    </row>
    <row r="20" spans="1:6" s="67" customFormat="1" ht="19.5" customHeight="1">
      <c r="A20" s="64" t="s">
        <v>16</v>
      </c>
      <c r="B20" s="65">
        <v>54.12</v>
      </c>
      <c r="C20" s="65">
        <f t="shared" si="3"/>
        <v>21.075587055570693</v>
      </c>
      <c r="D20" s="65">
        <v>13.35</v>
      </c>
      <c r="E20" s="65">
        <f t="shared" si="4"/>
        <v>5.434118940041519</v>
      </c>
      <c r="F20" s="66">
        <f t="shared" si="5"/>
        <v>13.254852997806106</v>
      </c>
    </row>
    <row r="21" spans="1:6" s="67" customFormat="1" ht="19.5" customHeight="1">
      <c r="A21" s="68" t="s">
        <v>17</v>
      </c>
      <c r="B21" s="69">
        <v>8.49</v>
      </c>
      <c r="C21" s="69">
        <f t="shared" si="3"/>
        <v>3.306203512597842</v>
      </c>
      <c r="D21" s="69">
        <v>17.58</v>
      </c>
      <c r="E21" s="69">
        <f t="shared" si="4"/>
        <v>7.155940896324338</v>
      </c>
      <c r="F21" s="70">
        <f t="shared" si="5"/>
        <v>5.23107220446109</v>
      </c>
    </row>
    <row r="22" spans="1:6" s="67" customFormat="1" ht="19.5" customHeight="1">
      <c r="A22" s="64" t="s">
        <v>18</v>
      </c>
      <c r="B22" s="65">
        <v>0.77</v>
      </c>
      <c r="C22" s="65">
        <f t="shared" si="3"/>
        <v>0.29985591339226597</v>
      </c>
      <c r="D22" s="65">
        <v>15.73</v>
      </c>
      <c r="E22" s="65">
        <f t="shared" si="4"/>
        <v>6.402898196768023</v>
      </c>
      <c r="F22" s="66">
        <f t="shared" si="5"/>
        <v>3.3513770550801443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15.12</v>
      </c>
      <c r="C24" s="65">
        <f t="shared" si="3"/>
        <v>5.888079753884495</v>
      </c>
      <c r="D24" s="65">
        <v>17.06</v>
      </c>
      <c r="E24" s="65">
        <f t="shared" si="4"/>
        <v>6.944274840232832</v>
      </c>
      <c r="F24" s="66">
        <f t="shared" si="5"/>
        <v>6.416177297058663</v>
      </c>
    </row>
    <row r="25" spans="1:6" s="67" customFormat="1" ht="19.5" customHeight="1">
      <c r="A25" s="68" t="s">
        <v>26</v>
      </c>
      <c r="B25" s="69">
        <v>15.69</v>
      </c>
      <c r="C25" s="69">
        <f t="shared" si="3"/>
        <v>6.110051014447601</v>
      </c>
      <c r="D25" s="69">
        <v>0.38</v>
      </c>
      <c r="E25" s="69">
        <f t="shared" si="4"/>
        <v>0.15467904098994587</v>
      </c>
      <c r="F25" s="70">
        <f t="shared" si="5"/>
        <v>3.132365027718773</v>
      </c>
    </row>
    <row r="26" spans="1:6" s="67" customFormat="1" ht="19.5" customHeight="1">
      <c r="A26" s="64" t="s">
        <v>20</v>
      </c>
      <c r="B26" s="65">
        <v>14.02</v>
      </c>
      <c r="C26" s="65">
        <f t="shared" si="3"/>
        <v>5.459714163324115</v>
      </c>
      <c r="D26" s="65">
        <v>14.1</v>
      </c>
      <c r="E26" s="65">
        <f t="shared" si="4"/>
        <v>5.739406520942728</v>
      </c>
      <c r="F26" s="66">
        <f t="shared" si="5"/>
        <v>5.5995603421334215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0.39</v>
      </c>
      <c r="E27" s="69">
        <f t="shared" si="4"/>
        <v>0.15874954206862865</v>
      </c>
      <c r="F27" s="70">
        <f t="shared" si="5"/>
        <v>0.07937477103431433</v>
      </c>
    </row>
    <row r="28" spans="1:6" s="67" customFormat="1" ht="19.5" customHeight="1">
      <c r="A28" s="64" t="s">
        <v>21</v>
      </c>
      <c r="B28" s="65">
        <v>0</v>
      </c>
      <c r="C28" s="65">
        <f t="shared" si="3"/>
        <v>0</v>
      </c>
      <c r="D28" s="65">
        <v>0</v>
      </c>
      <c r="E28" s="65">
        <f t="shared" si="4"/>
        <v>0</v>
      </c>
      <c r="F28" s="66">
        <f t="shared" si="5"/>
        <v>0</v>
      </c>
    </row>
    <row r="29" spans="1:6" s="67" customFormat="1" ht="19.5" customHeight="1">
      <c r="A29" s="68" t="s">
        <v>22</v>
      </c>
      <c r="B29" s="69">
        <v>0</v>
      </c>
      <c r="C29" s="69">
        <f t="shared" si="3"/>
        <v>0</v>
      </c>
      <c r="D29" s="69">
        <v>0</v>
      </c>
      <c r="E29" s="69">
        <f t="shared" si="4"/>
        <v>0</v>
      </c>
      <c r="F29" s="70">
        <f t="shared" si="5"/>
        <v>0</v>
      </c>
    </row>
    <row r="30" spans="1:6" s="67" customFormat="1" ht="19.5" customHeight="1">
      <c r="A30" s="64" t="s">
        <v>23</v>
      </c>
      <c r="B30" s="65">
        <v>0.43</v>
      </c>
      <c r="C30" s="65">
        <f t="shared" si="3"/>
        <v>0.167452003582694</v>
      </c>
      <c r="D30" s="65">
        <v>0</v>
      </c>
      <c r="E30" s="65">
        <f t="shared" si="4"/>
        <v>0</v>
      </c>
      <c r="F30" s="66">
        <f t="shared" si="5"/>
        <v>0.083726001791347</v>
      </c>
    </row>
    <row r="31" spans="1:6" s="67" customFormat="1" ht="19.5" customHeight="1">
      <c r="A31" s="68" t="s">
        <v>24</v>
      </c>
      <c r="B31" s="69">
        <v>12.09</v>
      </c>
      <c r="C31" s="69">
        <f t="shared" si="3"/>
        <v>4.708127263522721</v>
      </c>
      <c r="D31" s="69">
        <v>13.43</v>
      </c>
      <c r="E31" s="69">
        <f t="shared" si="4"/>
        <v>5.466682948670982</v>
      </c>
      <c r="F31" s="70">
        <f t="shared" si="5"/>
        <v>5.087405106096852</v>
      </c>
    </row>
    <row r="32" spans="1:6" s="67" customFormat="1" ht="19.5" customHeight="1">
      <c r="A32" s="64" t="s">
        <v>25</v>
      </c>
      <c r="B32" s="65">
        <v>36.66</v>
      </c>
      <c r="C32" s="65">
        <f t="shared" si="3"/>
        <v>14.276256863585024</v>
      </c>
      <c r="D32" s="65">
        <v>51.34</v>
      </c>
      <c r="E32" s="65">
        <f t="shared" si="4"/>
        <v>20.897952537957426</v>
      </c>
      <c r="F32" s="66">
        <f t="shared" si="5"/>
        <v>17.587104700771224</v>
      </c>
    </row>
    <row r="33" spans="1:6" s="79" customFormat="1" ht="19.5" customHeight="1">
      <c r="A33" s="76"/>
      <c r="B33" s="77">
        <f>SUM(B18:B32)</f>
        <v>232.94000000000003</v>
      </c>
      <c r="C33" s="77">
        <f>B33/$B$34*100</f>
        <v>90.71225515012266</v>
      </c>
      <c r="D33" s="77">
        <f>SUM(D18:D32)</f>
        <v>224.98999999999998</v>
      </c>
      <c r="E33" s="77">
        <f t="shared" si="4"/>
        <v>91.58220376928399</v>
      </c>
      <c r="F33" s="78">
        <f>(C33+E33)/2</f>
        <v>91.14722945970333</v>
      </c>
    </row>
    <row r="34" spans="1:6" s="83" customFormat="1" ht="19.5" customHeight="1">
      <c r="A34" s="80" t="s">
        <v>4</v>
      </c>
      <c r="B34" s="81">
        <f>SUM(B7:B15,B18:B32)</f>
        <v>256.7900000000001</v>
      </c>
      <c r="C34" s="81">
        <f>B34/$B$34*100</f>
        <v>100</v>
      </c>
      <c r="D34" s="81">
        <f>SUM(D7:D15,D18:D32)</f>
        <v>245.67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" formula="1"/>
  </ignoredErrors>
</worksheet>
</file>

<file path=xl/worksheets/sheet8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401</v>
      </c>
      <c r="C4" s="92"/>
      <c r="D4" s="90" t="s">
        <v>402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403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5.34</v>
      </c>
      <c r="C7" s="65">
        <f aca="true" t="shared" si="0" ref="C7:C16">B7/$B$34*100</f>
        <v>2.0889566952235654</v>
      </c>
      <c r="D7" s="65">
        <v>5.24</v>
      </c>
      <c r="E7" s="65">
        <f aca="true" t="shared" si="1" ref="E7:E16">D7/$D$34*100</f>
        <v>2.046075751659508</v>
      </c>
      <c r="F7" s="66">
        <f>(C7+E7)/2</f>
        <v>2.0675162234415367</v>
      </c>
    </row>
    <row r="8" spans="1:6" s="67" customFormat="1" ht="19.5" customHeight="1">
      <c r="A8" s="68" t="s">
        <v>6</v>
      </c>
      <c r="B8" s="69">
        <v>2.89</v>
      </c>
      <c r="C8" s="69">
        <f t="shared" si="0"/>
        <v>1.1305402339318547</v>
      </c>
      <c r="D8" s="69">
        <v>4.79</v>
      </c>
      <c r="E8" s="69">
        <f t="shared" si="1"/>
        <v>1.8703631393986724</v>
      </c>
      <c r="F8" s="70">
        <f aca="true" t="shared" si="2" ref="F8:F16">(C8+E8)/2</f>
        <v>1.5004516866652635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2.63</v>
      </c>
      <c r="C10" s="69">
        <f t="shared" si="0"/>
        <v>1.028830731917224</v>
      </c>
      <c r="D10" s="69">
        <v>3.31</v>
      </c>
      <c r="E10" s="69">
        <f t="shared" si="1"/>
        <v>1.2924638812963685</v>
      </c>
      <c r="F10" s="70">
        <f t="shared" si="2"/>
        <v>1.1606473066067964</v>
      </c>
    </row>
    <row r="11" spans="1:6" s="67" customFormat="1" ht="19.5" customHeight="1">
      <c r="A11" s="64" t="s">
        <v>9</v>
      </c>
      <c r="B11" s="65">
        <v>2.97</v>
      </c>
      <c r="C11" s="65">
        <f t="shared" si="0"/>
        <v>1.1618354653209717</v>
      </c>
      <c r="D11" s="65">
        <v>4.62</v>
      </c>
      <c r="E11" s="65">
        <f t="shared" si="1"/>
        <v>1.8039828192112455</v>
      </c>
      <c r="F11" s="66">
        <f t="shared" si="2"/>
        <v>1.4829091422661085</v>
      </c>
    </row>
    <row r="12" spans="1:6" s="67" customFormat="1" ht="19.5" customHeight="1">
      <c r="A12" s="68" t="s">
        <v>13</v>
      </c>
      <c r="B12" s="69">
        <v>9.21</v>
      </c>
      <c r="C12" s="69">
        <f t="shared" si="0"/>
        <v>3.6028635136721046</v>
      </c>
      <c r="D12" s="69">
        <v>4.28</v>
      </c>
      <c r="E12" s="69">
        <f t="shared" si="1"/>
        <v>1.671222178836392</v>
      </c>
      <c r="F12" s="70">
        <f t="shared" si="2"/>
        <v>2.637042846254248</v>
      </c>
    </row>
    <row r="13" spans="1:6" s="67" customFormat="1" ht="19.5" customHeight="1">
      <c r="A13" s="64" t="s">
        <v>10</v>
      </c>
      <c r="B13" s="65">
        <v>3.45</v>
      </c>
      <c r="C13" s="65">
        <f t="shared" si="0"/>
        <v>1.3496068536556742</v>
      </c>
      <c r="D13" s="65">
        <v>1.36</v>
      </c>
      <c r="E13" s="65">
        <f t="shared" si="1"/>
        <v>0.5310425614994143</v>
      </c>
      <c r="F13" s="66">
        <f t="shared" si="2"/>
        <v>0.9403247075775443</v>
      </c>
    </row>
    <row r="14" spans="1:6" s="67" customFormat="1" ht="19.5" customHeight="1">
      <c r="A14" s="68" t="s">
        <v>11</v>
      </c>
      <c r="B14" s="69">
        <v>1.32</v>
      </c>
      <c r="C14" s="69">
        <f t="shared" si="0"/>
        <v>0.5163713179204319</v>
      </c>
      <c r="D14" s="69">
        <v>3.44</v>
      </c>
      <c r="E14" s="69">
        <f t="shared" si="1"/>
        <v>1.3432253026161654</v>
      </c>
      <c r="F14" s="70">
        <f t="shared" si="2"/>
        <v>0.9297983102682986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</v>
      </c>
      <c r="E15" s="65">
        <f t="shared" si="1"/>
        <v>0</v>
      </c>
      <c r="F15" s="66">
        <f t="shared" si="2"/>
        <v>0</v>
      </c>
    </row>
    <row r="16" spans="1:6" s="67" customFormat="1" ht="19.5" customHeight="1">
      <c r="A16" s="71"/>
      <c r="B16" s="72">
        <f>SUM(B7:B15)</f>
        <v>27.81</v>
      </c>
      <c r="C16" s="72">
        <f t="shared" si="0"/>
        <v>10.879004811641826</v>
      </c>
      <c r="D16" s="72">
        <f>SUM(D7:D15)</f>
        <v>27.040000000000003</v>
      </c>
      <c r="E16" s="72">
        <f t="shared" si="1"/>
        <v>10.558375634517766</v>
      </c>
      <c r="F16" s="73">
        <f t="shared" si="2"/>
        <v>10.718690223079797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67.73</v>
      </c>
      <c r="C18" s="65">
        <f aca="true" t="shared" si="3" ref="C18:C32">B18/$B$34*100</f>
        <v>26.495325274811254</v>
      </c>
      <c r="D18" s="65">
        <v>62.39</v>
      </c>
      <c r="E18" s="65">
        <f aca="true" t="shared" si="4" ref="E18:E34">D18/$D$34*100</f>
        <v>24.36157750878563</v>
      </c>
      <c r="F18" s="66">
        <f>(C18+E18)/2</f>
        <v>25.42845139179844</v>
      </c>
    </row>
    <row r="19" spans="1:6" s="67" customFormat="1" ht="19.5" customHeight="1">
      <c r="A19" s="68" t="s">
        <v>15</v>
      </c>
      <c r="B19" s="69">
        <v>14.69</v>
      </c>
      <c r="C19" s="69">
        <f t="shared" si="3"/>
        <v>5.746586863826624</v>
      </c>
      <c r="D19" s="69">
        <v>17.12</v>
      </c>
      <c r="E19" s="69">
        <f t="shared" si="4"/>
        <v>6.684888715345568</v>
      </c>
      <c r="F19" s="70">
        <f aca="true" t="shared" si="5" ref="F19:F34">(C19+E19)/2</f>
        <v>6.215737789586096</v>
      </c>
    </row>
    <row r="20" spans="1:6" s="67" customFormat="1" ht="19.5" customHeight="1">
      <c r="A20" s="64" t="s">
        <v>16</v>
      </c>
      <c r="B20" s="65">
        <v>12.48</v>
      </c>
      <c r="C20" s="65">
        <f t="shared" si="3"/>
        <v>4.882056096702265</v>
      </c>
      <c r="D20" s="65">
        <v>37.31</v>
      </c>
      <c r="E20" s="65">
        <f t="shared" si="4"/>
        <v>14.568527918781726</v>
      </c>
      <c r="F20" s="66">
        <f t="shared" si="5"/>
        <v>9.725292007741995</v>
      </c>
    </row>
    <row r="21" spans="1:6" s="67" customFormat="1" ht="19.5" customHeight="1">
      <c r="A21" s="68" t="s">
        <v>17</v>
      </c>
      <c r="B21" s="69">
        <v>15.09</v>
      </c>
      <c r="C21" s="69">
        <f t="shared" si="3"/>
        <v>5.90306302077221</v>
      </c>
      <c r="D21" s="69">
        <v>15.32</v>
      </c>
      <c r="E21" s="69">
        <f t="shared" si="4"/>
        <v>5.982038266302226</v>
      </c>
      <c r="F21" s="70">
        <f t="shared" si="5"/>
        <v>5.942550643537218</v>
      </c>
    </row>
    <row r="22" spans="1:6" s="67" customFormat="1" ht="19.5" customHeight="1">
      <c r="A22" s="64" t="s">
        <v>18</v>
      </c>
      <c r="B22" s="65">
        <v>7.89</v>
      </c>
      <c r="C22" s="65">
        <f t="shared" si="3"/>
        <v>3.0864921957516724</v>
      </c>
      <c r="D22" s="65">
        <v>1.79</v>
      </c>
      <c r="E22" s="65">
        <f t="shared" si="4"/>
        <v>0.698945724326435</v>
      </c>
      <c r="F22" s="66">
        <f t="shared" si="5"/>
        <v>1.8927189600390537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29.19</v>
      </c>
      <c r="C24" s="65">
        <f t="shared" si="3"/>
        <v>11.418847553104095</v>
      </c>
      <c r="D24" s="65">
        <v>27.65</v>
      </c>
      <c r="E24" s="65">
        <f t="shared" si="4"/>
        <v>10.79656384224912</v>
      </c>
      <c r="F24" s="66">
        <f t="shared" si="5"/>
        <v>11.107705697676607</v>
      </c>
    </row>
    <row r="25" spans="1:6" s="67" customFormat="1" ht="19.5" customHeight="1">
      <c r="A25" s="68" t="s">
        <v>26</v>
      </c>
      <c r="B25" s="69">
        <v>4.08</v>
      </c>
      <c r="C25" s="69">
        <f t="shared" si="3"/>
        <v>1.5960568008449714</v>
      </c>
      <c r="D25" s="69">
        <v>14.07</v>
      </c>
      <c r="E25" s="69">
        <f t="shared" si="4"/>
        <v>5.4939476766887925</v>
      </c>
      <c r="F25" s="70">
        <f t="shared" si="5"/>
        <v>3.545002238766882</v>
      </c>
    </row>
    <row r="26" spans="1:6" s="67" customFormat="1" ht="19.5" customHeight="1">
      <c r="A26" s="64" t="s">
        <v>20</v>
      </c>
      <c r="B26" s="65">
        <v>10.01</v>
      </c>
      <c r="C26" s="65">
        <f t="shared" si="3"/>
        <v>3.915815827563275</v>
      </c>
      <c r="D26" s="65">
        <v>9.02</v>
      </c>
      <c r="E26" s="65">
        <f t="shared" si="4"/>
        <v>3.5220616946505268</v>
      </c>
      <c r="F26" s="66">
        <f t="shared" si="5"/>
        <v>3.7189387611069007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0</v>
      </c>
      <c r="E27" s="69">
        <f t="shared" si="4"/>
        <v>0</v>
      </c>
      <c r="F27" s="70">
        <f t="shared" si="5"/>
        <v>0</v>
      </c>
    </row>
    <row r="28" spans="1:6" s="67" customFormat="1" ht="19.5" customHeight="1">
      <c r="A28" s="64" t="s">
        <v>21</v>
      </c>
      <c r="B28" s="65">
        <v>2.07</v>
      </c>
      <c r="C28" s="65">
        <f t="shared" si="3"/>
        <v>0.8097641121934045</v>
      </c>
      <c r="D28" s="65">
        <v>0</v>
      </c>
      <c r="E28" s="65">
        <f t="shared" si="4"/>
        <v>0</v>
      </c>
      <c r="F28" s="66">
        <f t="shared" si="5"/>
        <v>0.40488205609670225</v>
      </c>
    </row>
    <row r="29" spans="1:6" s="67" customFormat="1" ht="19.5" customHeight="1">
      <c r="A29" s="68" t="s">
        <v>22</v>
      </c>
      <c r="B29" s="69">
        <v>4.79</v>
      </c>
      <c r="C29" s="69">
        <f t="shared" si="3"/>
        <v>1.8738019794233853</v>
      </c>
      <c r="D29" s="69">
        <v>1.12</v>
      </c>
      <c r="E29" s="69">
        <f t="shared" si="4"/>
        <v>0.4373291682936353</v>
      </c>
      <c r="F29" s="70">
        <f t="shared" si="5"/>
        <v>1.1555655738585102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9.77</v>
      </c>
      <c r="C31" s="69">
        <f t="shared" si="3"/>
        <v>3.821930133395924</v>
      </c>
      <c r="D31" s="69">
        <v>19.8</v>
      </c>
      <c r="E31" s="69">
        <f t="shared" si="4"/>
        <v>7.731354939476766</v>
      </c>
      <c r="F31" s="70">
        <f t="shared" si="5"/>
        <v>5.776642536436345</v>
      </c>
    </row>
    <row r="32" spans="1:6" s="67" customFormat="1" ht="19.5" customHeight="1">
      <c r="A32" s="64" t="s">
        <v>25</v>
      </c>
      <c r="B32" s="65">
        <v>50.03</v>
      </c>
      <c r="C32" s="65">
        <f t="shared" si="3"/>
        <v>19.571255329969098</v>
      </c>
      <c r="D32" s="65">
        <v>23.47</v>
      </c>
      <c r="E32" s="65">
        <f t="shared" si="4"/>
        <v>9.164388910581803</v>
      </c>
      <c r="F32" s="66">
        <f t="shared" si="5"/>
        <v>14.36782212027545</v>
      </c>
    </row>
    <row r="33" spans="1:6" s="79" customFormat="1" ht="19.5" customHeight="1">
      <c r="A33" s="76"/>
      <c r="B33" s="77">
        <f>SUM(B18:B32)</f>
        <v>227.82000000000002</v>
      </c>
      <c r="C33" s="77">
        <f>B33/$B$34*100</f>
        <v>89.1209951883582</v>
      </c>
      <c r="D33" s="77">
        <f>SUM(D18:D32)</f>
        <v>229.06000000000003</v>
      </c>
      <c r="E33" s="77">
        <f t="shared" si="4"/>
        <v>89.44162436548224</v>
      </c>
      <c r="F33" s="78">
        <f>(C33+E33)/2</f>
        <v>89.28130977692021</v>
      </c>
    </row>
    <row r="34" spans="1:6" s="83" customFormat="1" ht="19.5" customHeight="1">
      <c r="A34" s="80" t="s">
        <v>4</v>
      </c>
      <c r="B34" s="81">
        <f>SUM(B7:B15,B18:B32)</f>
        <v>255.63</v>
      </c>
      <c r="C34" s="81">
        <f>B34/$B$34*100</f>
        <v>100</v>
      </c>
      <c r="D34" s="81">
        <f>SUM(D7:D15,D18:D32)</f>
        <v>256.1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8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405</v>
      </c>
      <c r="C4" s="92"/>
      <c r="D4" s="90" t="s">
        <v>406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407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7.32</v>
      </c>
      <c r="C7" s="65">
        <f aca="true" t="shared" si="0" ref="C7:C16">B7/$B$34*100</f>
        <v>3.058794032844428</v>
      </c>
      <c r="D7" s="65">
        <v>8.04</v>
      </c>
      <c r="E7" s="65">
        <f aca="true" t="shared" si="1" ref="E7:E16">D7/$D$34*100</f>
        <v>3.19288352329137</v>
      </c>
      <c r="F7" s="66">
        <f>(C7+E7)/2</f>
        <v>3.125838778067899</v>
      </c>
    </row>
    <row r="8" spans="1:6" s="67" customFormat="1" ht="19.5" customHeight="1">
      <c r="A8" s="68" t="s">
        <v>6</v>
      </c>
      <c r="B8" s="69">
        <v>1.18</v>
      </c>
      <c r="C8" s="69">
        <f t="shared" si="0"/>
        <v>0.49308428398311804</v>
      </c>
      <c r="D8" s="69">
        <v>1.22</v>
      </c>
      <c r="E8" s="69">
        <f t="shared" si="1"/>
        <v>0.4844922759223223</v>
      </c>
      <c r="F8" s="70">
        <f aca="true" t="shared" si="2" ref="F8:F16">(C8+E8)/2</f>
        <v>0.4887882799527202</v>
      </c>
    </row>
    <row r="9" spans="1:6" s="67" customFormat="1" ht="19.5" customHeight="1">
      <c r="A9" s="64" t="s">
        <v>1</v>
      </c>
      <c r="B9" s="65">
        <v>0.04</v>
      </c>
      <c r="C9" s="65">
        <f t="shared" si="0"/>
        <v>0.01671472149095316</v>
      </c>
      <c r="D9" s="65">
        <v>0</v>
      </c>
      <c r="E9" s="65">
        <f t="shared" si="1"/>
        <v>0</v>
      </c>
      <c r="F9" s="66">
        <f t="shared" si="2"/>
        <v>0.00835736074547658</v>
      </c>
    </row>
    <row r="10" spans="1:6" s="67" customFormat="1" ht="19.5" customHeight="1">
      <c r="A10" s="68" t="s">
        <v>2</v>
      </c>
      <c r="B10" s="69">
        <v>3.25</v>
      </c>
      <c r="C10" s="69">
        <f t="shared" si="0"/>
        <v>1.358071121139944</v>
      </c>
      <c r="D10" s="69">
        <v>5.75</v>
      </c>
      <c r="E10" s="69">
        <f t="shared" si="1"/>
        <v>2.2834676938961915</v>
      </c>
      <c r="F10" s="70">
        <f t="shared" si="2"/>
        <v>1.8207694075180678</v>
      </c>
    </row>
    <row r="11" spans="1:6" s="67" customFormat="1" ht="19.5" customHeight="1">
      <c r="A11" s="64" t="s">
        <v>9</v>
      </c>
      <c r="B11" s="65">
        <v>2.86</v>
      </c>
      <c r="C11" s="65">
        <f t="shared" si="0"/>
        <v>1.1951025866031508</v>
      </c>
      <c r="D11" s="65">
        <v>2.57</v>
      </c>
      <c r="E11" s="65">
        <f t="shared" si="1"/>
        <v>1.0206107779675149</v>
      </c>
      <c r="F11" s="66">
        <f t="shared" si="2"/>
        <v>1.1078566822853328</v>
      </c>
    </row>
    <row r="12" spans="1:6" s="67" customFormat="1" ht="19.5" customHeight="1">
      <c r="A12" s="68" t="s">
        <v>13</v>
      </c>
      <c r="B12" s="69">
        <v>7.73</v>
      </c>
      <c r="C12" s="69">
        <f t="shared" si="0"/>
        <v>3.230119928126698</v>
      </c>
      <c r="D12" s="69">
        <v>6.2</v>
      </c>
      <c r="E12" s="69">
        <f t="shared" si="1"/>
        <v>2.462173861244589</v>
      </c>
      <c r="F12" s="70">
        <f t="shared" si="2"/>
        <v>2.8461468946856434</v>
      </c>
    </row>
    <row r="13" spans="1:6" s="67" customFormat="1" ht="19.5" customHeight="1">
      <c r="A13" s="64" t="s">
        <v>10</v>
      </c>
      <c r="B13" s="65">
        <v>0.76</v>
      </c>
      <c r="C13" s="65">
        <f t="shared" si="0"/>
        <v>0.31757970832810994</v>
      </c>
      <c r="D13" s="65">
        <v>1.07</v>
      </c>
      <c r="E13" s="65">
        <f t="shared" si="1"/>
        <v>0.4249235534728565</v>
      </c>
      <c r="F13" s="66">
        <f t="shared" si="2"/>
        <v>0.3712516309004832</v>
      </c>
    </row>
    <row r="14" spans="1:6" s="67" customFormat="1" ht="19.5" customHeight="1">
      <c r="A14" s="68" t="s">
        <v>11</v>
      </c>
      <c r="B14" s="69">
        <v>2.19</v>
      </c>
      <c r="C14" s="69">
        <f t="shared" si="0"/>
        <v>0.9151310016296854</v>
      </c>
      <c r="D14" s="69">
        <v>2.76</v>
      </c>
      <c r="E14" s="69">
        <f t="shared" si="1"/>
        <v>1.0960644930701717</v>
      </c>
      <c r="F14" s="70">
        <f t="shared" si="2"/>
        <v>1.0055977473499285</v>
      </c>
    </row>
    <row r="15" spans="1:6" s="67" customFormat="1" ht="19.5" customHeight="1">
      <c r="A15" s="64" t="s">
        <v>12</v>
      </c>
      <c r="B15" s="65">
        <v>0.02</v>
      </c>
      <c r="C15" s="65">
        <f t="shared" si="0"/>
        <v>0.00835736074547658</v>
      </c>
      <c r="D15" s="65">
        <v>0</v>
      </c>
      <c r="E15" s="65">
        <f t="shared" si="1"/>
        <v>0</v>
      </c>
      <c r="F15" s="66">
        <f t="shared" si="2"/>
        <v>0.00417868037273829</v>
      </c>
    </row>
    <row r="16" spans="1:6" s="67" customFormat="1" ht="19.5" customHeight="1">
      <c r="A16" s="71"/>
      <c r="B16" s="72">
        <f>SUM(B7:B15)</f>
        <v>25.35</v>
      </c>
      <c r="C16" s="72">
        <f t="shared" si="0"/>
        <v>10.592954744891564</v>
      </c>
      <c r="D16" s="72">
        <f>SUM(D7:D15)</f>
        <v>27.61</v>
      </c>
      <c r="E16" s="72">
        <f t="shared" si="1"/>
        <v>10.964616178865015</v>
      </c>
      <c r="F16" s="73">
        <f t="shared" si="2"/>
        <v>10.77878546187829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74.39</v>
      </c>
      <c r="C18" s="65">
        <f aca="true" t="shared" si="3" ref="C18:C32">B18/$B$34*100</f>
        <v>31.085203292800134</v>
      </c>
      <c r="D18" s="65">
        <v>61.34</v>
      </c>
      <c r="E18" s="65">
        <f aca="true" t="shared" si="4" ref="E18:E34">D18/$D$34*100</f>
        <v>24.35963623366824</v>
      </c>
      <c r="F18" s="66">
        <f>(C18+E18)/2</f>
        <v>27.722419763234186</v>
      </c>
    </row>
    <row r="19" spans="1:6" s="67" customFormat="1" ht="19.5" customHeight="1">
      <c r="A19" s="68" t="s">
        <v>15</v>
      </c>
      <c r="B19" s="69">
        <v>32.28</v>
      </c>
      <c r="C19" s="69">
        <f t="shared" si="3"/>
        <v>13.488780243199198</v>
      </c>
      <c r="D19" s="69">
        <v>21.79</v>
      </c>
      <c r="E19" s="69">
        <f t="shared" si="4"/>
        <v>8.653349747825741</v>
      </c>
      <c r="F19" s="70">
        <f aca="true" t="shared" si="5" ref="F19:F34">(C19+E19)/2</f>
        <v>11.071064995512469</v>
      </c>
    </row>
    <row r="20" spans="1:6" s="67" customFormat="1" ht="19.5" customHeight="1">
      <c r="A20" s="64" t="s">
        <v>16</v>
      </c>
      <c r="B20" s="65">
        <v>17.85</v>
      </c>
      <c r="C20" s="65">
        <f t="shared" si="3"/>
        <v>7.458944465337847</v>
      </c>
      <c r="D20" s="65">
        <v>17.67</v>
      </c>
      <c r="E20" s="65">
        <f t="shared" si="4"/>
        <v>7.017195504547079</v>
      </c>
      <c r="F20" s="66">
        <f t="shared" si="5"/>
        <v>7.238069984942463</v>
      </c>
    </row>
    <row r="21" spans="1:6" s="67" customFormat="1" ht="19.5" customHeight="1">
      <c r="A21" s="68" t="s">
        <v>17</v>
      </c>
      <c r="B21" s="69">
        <v>8.23</v>
      </c>
      <c r="C21" s="69">
        <f t="shared" si="3"/>
        <v>3.4390539467636123</v>
      </c>
      <c r="D21" s="69">
        <v>6.83</v>
      </c>
      <c r="E21" s="69">
        <f t="shared" si="4"/>
        <v>2.7123624955323455</v>
      </c>
      <c r="F21" s="70">
        <f t="shared" si="5"/>
        <v>3.0757082211479787</v>
      </c>
    </row>
    <row r="22" spans="1:6" s="67" customFormat="1" ht="19.5" customHeight="1">
      <c r="A22" s="64" t="s">
        <v>18</v>
      </c>
      <c r="B22" s="65">
        <v>1.25</v>
      </c>
      <c r="C22" s="65">
        <f t="shared" si="3"/>
        <v>0.5223350465922861</v>
      </c>
      <c r="D22" s="65">
        <v>0.37</v>
      </c>
      <c r="E22" s="65">
        <f t="shared" si="4"/>
        <v>0.14693618204201578</v>
      </c>
      <c r="F22" s="66">
        <f t="shared" si="5"/>
        <v>0.33463561431715094</v>
      </c>
    </row>
    <row r="23" spans="1:6" s="67" customFormat="1" ht="19.5" customHeight="1">
      <c r="A23" s="68" t="s">
        <v>43</v>
      </c>
      <c r="B23" s="69">
        <v>4.29</v>
      </c>
      <c r="C23" s="69">
        <f t="shared" si="3"/>
        <v>1.792653879904726</v>
      </c>
      <c r="D23" s="69">
        <v>5.63</v>
      </c>
      <c r="E23" s="69">
        <f t="shared" si="4"/>
        <v>2.2358127159366186</v>
      </c>
      <c r="F23" s="70">
        <f t="shared" si="5"/>
        <v>2.014233297920672</v>
      </c>
    </row>
    <row r="24" spans="1:6" s="67" customFormat="1" ht="19.5" customHeight="1">
      <c r="A24" s="64" t="s">
        <v>19</v>
      </c>
      <c r="B24" s="65">
        <v>6.36</v>
      </c>
      <c r="C24" s="65">
        <f t="shared" si="3"/>
        <v>2.657640717061552</v>
      </c>
      <c r="D24" s="65">
        <v>9.14</v>
      </c>
      <c r="E24" s="65">
        <f t="shared" si="4"/>
        <v>3.6297208212541197</v>
      </c>
      <c r="F24" s="66">
        <f t="shared" si="5"/>
        <v>3.143680769157836</v>
      </c>
    </row>
    <row r="25" spans="1:6" s="67" customFormat="1" ht="19.5" customHeight="1">
      <c r="A25" s="68" t="s">
        <v>26</v>
      </c>
      <c r="B25" s="69">
        <v>9.1</v>
      </c>
      <c r="C25" s="69">
        <f t="shared" si="3"/>
        <v>3.8025991391918432</v>
      </c>
      <c r="D25" s="69">
        <v>10.32</v>
      </c>
      <c r="E25" s="69">
        <f t="shared" si="4"/>
        <v>4.098328104523252</v>
      </c>
      <c r="F25" s="70">
        <f t="shared" si="5"/>
        <v>3.9504636218575477</v>
      </c>
    </row>
    <row r="26" spans="1:6" s="67" customFormat="1" ht="19.5" customHeight="1">
      <c r="A26" s="64" t="s">
        <v>20</v>
      </c>
      <c r="B26" s="65">
        <v>7.34</v>
      </c>
      <c r="C26" s="65">
        <f t="shared" si="3"/>
        <v>3.067151393589904</v>
      </c>
      <c r="D26" s="65">
        <v>5.23</v>
      </c>
      <c r="E26" s="65">
        <f t="shared" si="4"/>
        <v>2.07696278940471</v>
      </c>
      <c r="F26" s="66">
        <f t="shared" si="5"/>
        <v>2.572057091497307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3.17</v>
      </c>
      <c r="E27" s="69">
        <f t="shared" si="4"/>
        <v>1.2588856677653784</v>
      </c>
      <c r="F27" s="70">
        <f t="shared" si="5"/>
        <v>0.6294428338826892</v>
      </c>
    </row>
    <row r="28" spans="1:6" s="67" customFormat="1" ht="19.5" customHeight="1">
      <c r="A28" s="64" t="s">
        <v>21</v>
      </c>
      <c r="B28" s="65">
        <v>6.48</v>
      </c>
      <c r="C28" s="65">
        <f t="shared" si="3"/>
        <v>2.707784881534412</v>
      </c>
      <c r="D28" s="65">
        <v>33.28</v>
      </c>
      <c r="E28" s="65">
        <f t="shared" si="4"/>
        <v>13.216313887454826</v>
      </c>
      <c r="F28" s="66">
        <f t="shared" si="5"/>
        <v>7.962049384494619</v>
      </c>
    </row>
    <row r="29" spans="1:6" s="67" customFormat="1" ht="19.5" customHeight="1">
      <c r="A29" s="68" t="s">
        <v>22</v>
      </c>
      <c r="B29" s="69">
        <v>1.8</v>
      </c>
      <c r="C29" s="69">
        <f t="shared" si="3"/>
        <v>0.7521624670928921</v>
      </c>
      <c r="D29" s="69">
        <v>0.68</v>
      </c>
      <c r="E29" s="69">
        <f t="shared" si="4"/>
        <v>0.27004487510424524</v>
      </c>
      <c r="F29" s="70">
        <f t="shared" si="5"/>
        <v>0.5111036710985687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10.56</v>
      </c>
      <c r="C31" s="69">
        <f t="shared" si="3"/>
        <v>4.412686473611633</v>
      </c>
      <c r="D31" s="69">
        <v>20.68</v>
      </c>
      <c r="E31" s="69">
        <f t="shared" si="4"/>
        <v>8.212541201699693</v>
      </c>
      <c r="F31" s="70">
        <f t="shared" si="5"/>
        <v>6.312613837655663</v>
      </c>
    </row>
    <row r="32" spans="1:6" s="67" customFormat="1" ht="19.5" customHeight="1">
      <c r="A32" s="64" t="s">
        <v>25</v>
      </c>
      <c r="B32" s="65">
        <v>34.03</v>
      </c>
      <c r="C32" s="65">
        <f t="shared" si="3"/>
        <v>14.220049308428399</v>
      </c>
      <c r="D32" s="65">
        <v>28.07</v>
      </c>
      <c r="E32" s="65">
        <f t="shared" si="4"/>
        <v>11.14729359437671</v>
      </c>
      <c r="F32" s="66">
        <f t="shared" si="5"/>
        <v>12.683671451402555</v>
      </c>
    </row>
    <row r="33" spans="1:6" s="79" customFormat="1" ht="19.5" customHeight="1">
      <c r="A33" s="76"/>
      <c r="B33" s="77">
        <f>SUM(B18:B32)</f>
        <v>213.96</v>
      </c>
      <c r="C33" s="77">
        <f>B33/$B$34*100</f>
        <v>89.40704525510844</v>
      </c>
      <c r="D33" s="77">
        <f>SUM(D18:D32)</f>
        <v>224.2</v>
      </c>
      <c r="E33" s="77">
        <f t="shared" si="4"/>
        <v>89.03538382113497</v>
      </c>
      <c r="F33" s="78">
        <f>(C33+E33)/2</f>
        <v>89.2212145381217</v>
      </c>
    </row>
    <row r="34" spans="1:6" s="83" customFormat="1" ht="19.5" customHeight="1">
      <c r="A34" s="80" t="s">
        <v>4</v>
      </c>
      <c r="B34" s="81">
        <f>SUM(B7:B15,B18:B32)</f>
        <v>239.31</v>
      </c>
      <c r="C34" s="81">
        <f>B34/$B$34*100</f>
        <v>100</v>
      </c>
      <c r="D34" s="81">
        <f>SUM(D7:D15,D18:D32)</f>
        <v>251.81000000000003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8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409</v>
      </c>
      <c r="C4" s="92"/>
      <c r="D4" s="90" t="s">
        <v>410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411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12.53</v>
      </c>
      <c r="C7" s="65">
        <f aca="true" t="shared" si="0" ref="C7:C16">B7/$B$34*100</f>
        <v>4.998005584363781</v>
      </c>
      <c r="D7" s="65">
        <v>8.31</v>
      </c>
      <c r="E7" s="65">
        <f aca="true" t="shared" si="1" ref="E7:E16">D7/$D$34*100</f>
        <v>3.305357782108906</v>
      </c>
      <c r="F7" s="66">
        <f>(C7+E7)/2</f>
        <v>4.151681683236344</v>
      </c>
    </row>
    <row r="8" spans="1:6" s="67" customFormat="1" ht="19.5" customHeight="1">
      <c r="A8" s="68" t="s">
        <v>6</v>
      </c>
      <c r="B8" s="69">
        <v>7.26</v>
      </c>
      <c r="C8" s="69">
        <f t="shared" si="0"/>
        <v>2.89589150378939</v>
      </c>
      <c r="D8" s="69">
        <v>4.35</v>
      </c>
      <c r="E8" s="69">
        <f t="shared" si="1"/>
        <v>1.7302414382880553</v>
      </c>
      <c r="F8" s="70">
        <f aca="true" t="shared" si="2" ref="F8:F16">(C8+E8)/2</f>
        <v>2.3130664710387228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8.58</v>
      </c>
      <c r="C10" s="69">
        <f t="shared" si="0"/>
        <v>3.4224172317510972</v>
      </c>
      <c r="D10" s="69">
        <v>8.08</v>
      </c>
      <c r="E10" s="69">
        <f t="shared" si="1"/>
        <v>3.2138737520385026</v>
      </c>
      <c r="F10" s="70">
        <f t="shared" si="2"/>
        <v>3.3181454918948</v>
      </c>
    </row>
    <row r="11" spans="1:6" s="67" customFormat="1" ht="19.5" customHeight="1">
      <c r="A11" s="64" t="s">
        <v>9</v>
      </c>
      <c r="B11" s="65">
        <v>9.17</v>
      </c>
      <c r="C11" s="65">
        <f t="shared" si="0"/>
        <v>3.6577582768248904</v>
      </c>
      <c r="D11" s="65">
        <v>7.91</v>
      </c>
      <c r="E11" s="65">
        <f t="shared" si="1"/>
        <v>3.1462551211169005</v>
      </c>
      <c r="F11" s="66">
        <f t="shared" si="2"/>
        <v>3.4020066989708955</v>
      </c>
    </row>
    <row r="12" spans="1:6" s="67" customFormat="1" ht="19.5" customHeight="1">
      <c r="A12" s="68" t="s">
        <v>13</v>
      </c>
      <c r="B12" s="69">
        <v>8.86</v>
      </c>
      <c r="C12" s="69">
        <f t="shared" si="0"/>
        <v>3.534104507379338</v>
      </c>
      <c r="D12" s="69">
        <v>6.16</v>
      </c>
      <c r="E12" s="69">
        <f t="shared" si="1"/>
        <v>2.450180979276878</v>
      </c>
      <c r="F12" s="70">
        <f t="shared" si="2"/>
        <v>2.992142743328108</v>
      </c>
    </row>
    <row r="13" spans="1:6" s="67" customFormat="1" ht="19.5" customHeight="1">
      <c r="A13" s="64" t="s">
        <v>10</v>
      </c>
      <c r="B13" s="65">
        <v>0.55</v>
      </c>
      <c r="C13" s="65">
        <f t="shared" si="0"/>
        <v>0.2193857199840447</v>
      </c>
      <c r="D13" s="65">
        <v>0.41</v>
      </c>
      <c r="E13" s="65">
        <f t="shared" si="1"/>
        <v>0.1630802275168052</v>
      </c>
      <c r="F13" s="66">
        <f t="shared" si="2"/>
        <v>0.19123297375042497</v>
      </c>
    </row>
    <row r="14" spans="1:6" s="67" customFormat="1" ht="19.5" customHeight="1">
      <c r="A14" s="68" t="s">
        <v>11</v>
      </c>
      <c r="B14" s="69">
        <v>3.77</v>
      </c>
      <c r="C14" s="69">
        <f t="shared" si="0"/>
        <v>1.5037893897088155</v>
      </c>
      <c r="D14" s="69">
        <v>2.03</v>
      </c>
      <c r="E14" s="69">
        <f t="shared" si="1"/>
        <v>0.8074460045344256</v>
      </c>
      <c r="F14" s="70">
        <f t="shared" si="2"/>
        <v>1.1556176971216205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0.17</v>
      </c>
      <c r="E15" s="65">
        <f t="shared" si="1"/>
        <v>0.06761863092160217</v>
      </c>
      <c r="F15" s="66">
        <f t="shared" si="2"/>
        <v>0.033809315460801084</v>
      </c>
    </row>
    <row r="16" spans="1:6" s="67" customFormat="1" ht="19.5" customHeight="1">
      <c r="A16" s="71"/>
      <c r="B16" s="72">
        <f>SUM(B7:B15)</f>
        <v>50.72</v>
      </c>
      <c r="C16" s="72">
        <f t="shared" si="0"/>
        <v>20.231352213801358</v>
      </c>
      <c r="D16" s="72">
        <f>SUM(D7:D15)</f>
        <v>37.42</v>
      </c>
      <c r="E16" s="72">
        <f t="shared" si="1"/>
        <v>14.884053935802074</v>
      </c>
      <c r="F16" s="73">
        <f t="shared" si="2"/>
        <v>17.557703074801715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46.29</v>
      </c>
      <c r="C18" s="65">
        <f aca="true" t="shared" si="3" ref="C18:C32">B18/$B$34*100</f>
        <v>18.46429996011169</v>
      </c>
      <c r="D18" s="65">
        <v>33.95</v>
      </c>
      <c r="E18" s="65">
        <f aca="true" t="shared" si="4" ref="E18:E34">D18/$D$34*100</f>
        <v>13.503838351696432</v>
      </c>
      <c r="F18" s="66">
        <f>(C18+E18)/2</f>
        <v>15.98406915590406</v>
      </c>
    </row>
    <row r="19" spans="1:6" s="67" customFormat="1" ht="19.5" customHeight="1">
      <c r="A19" s="68" t="s">
        <v>15</v>
      </c>
      <c r="B19" s="69">
        <v>28.45</v>
      </c>
      <c r="C19" s="69">
        <f t="shared" si="3"/>
        <v>11.348224970083766</v>
      </c>
      <c r="D19" s="69">
        <v>48.82</v>
      </c>
      <c r="E19" s="69">
        <f t="shared" si="4"/>
        <v>19.418479774074218</v>
      </c>
      <c r="F19" s="70">
        <f aca="true" t="shared" si="5" ref="F19:F34">(C19+E19)/2</f>
        <v>15.383352372078992</v>
      </c>
    </row>
    <row r="20" spans="1:6" s="67" customFormat="1" ht="19.5" customHeight="1">
      <c r="A20" s="64" t="s">
        <v>16</v>
      </c>
      <c r="B20" s="65">
        <v>14.16</v>
      </c>
      <c r="C20" s="65">
        <f t="shared" si="3"/>
        <v>5.648185081771041</v>
      </c>
      <c r="D20" s="65">
        <v>17.14</v>
      </c>
      <c r="E20" s="65">
        <f t="shared" si="4"/>
        <v>6.817549023507417</v>
      </c>
      <c r="F20" s="66">
        <f t="shared" si="5"/>
        <v>6.232867052639229</v>
      </c>
    </row>
    <row r="21" spans="1:6" s="67" customFormat="1" ht="19.5" customHeight="1">
      <c r="A21" s="68" t="s">
        <v>17</v>
      </c>
      <c r="B21" s="69">
        <v>10.54</v>
      </c>
      <c r="C21" s="69">
        <f t="shared" si="3"/>
        <v>4.204228161148784</v>
      </c>
      <c r="D21" s="69">
        <v>11.35</v>
      </c>
      <c r="E21" s="69">
        <f t="shared" si="4"/>
        <v>4.514538005648143</v>
      </c>
      <c r="F21" s="70">
        <f t="shared" si="5"/>
        <v>4.3593830833984635</v>
      </c>
    </row>
    <row r="22" spans="1:6" s="67" customFormat="1" ht="19.5" customHeight="1">
      <c r="A22" s="64" t="s">
        <v>18</v>
      </c>
      <c r="B22" s="65">
        <v>0.97</v>
      </c>
      <c r="C22" s="65">
        <f t="shared" si="3"/>
        <v>0.3869166334264061</v>
      </c>
      <c r="D22" s="65">
        <v>7.9</v>
      </c>
      <c r="E22" s="65">
        <f t="shared" si="4"/>
        <v>3.1422775545921002</v>
      </c>
      <c r="F22" s="66">
        <f t="shared" si="5"/>
        <v>1.7645970940092532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20.19</v>
      </c>
      <c r="C24" s="65">
        <f t="shared" si="3"/>
        <v>8.05345033905066</v>
      </c>
      <c r="D24" s="65">
        <v>26.56</v>
      </c>
      <c r="E24" s="65">
        <f t="shared" si="4"/>
        <v>10.564416689869137</v>
      </c>
      <c r="F24" s="66">
        <f t="shared" si="5"/>
        <v>9.308933514459898</v>
      </c>
    </row>
    <row r="25" spans="1:6" s="67" customFormat="1" ht="19.5" customHeight="1">
      <c r="A25" s="68" t="s">
        <v>26</v>
      </c>
      <c r="B25" s="69">
        <v>8.64</v>
      </c>
      <c r="C25" s="69">
        <f t="shared" si="3"/>
        <v>3.44635021938572</v>
      </c>
      <c r="D25" s="69">
        <v>7.47</v>
      </c>
      <c r="E25" s="69">
        <f t="shared" si="4"/>
        <v>2.971242194025695</v>
      </c>
      <c r="F25" s="70">
        <f t="shared" si="5"/>
        <v>3.208796206705707</v>
      </c>
    </row>
    <row r="26" spans="1:6" s="67" customFormat="1" ht="19.5" customHeight="1">
      <c r="A26" s="64" t="s">
        <v>20</v>
      </c>
      <c r="B26" s="65">
        <v>7.92</v>
      </c>
      <c r="C26" s="65">
        <f t="shared" si="3"/>
        <v>3.1591543677702436</v>
      </c>
      <c r="D26" s="65">
        <v>5.86</v>
      </c>
      <c r="E26" s="65">
        <f t="shared" si="4"/>
        <v>2.3308539835328745</v>
      </c>
      <c r="F26" s="66">
        <f t="shared" si="5"/>
        <v>2.745004175651559</v>
      </c>
    </row>
    <row r="27" spans="1:6" s="67" customFormat="1" ht="19.5" customHeight="1">
      <c r="A27" s="68" t="s">
        <v>3</v>
      </c>
      <c r="B27" s="69">
        <v>0.35</v>
      </c>
      <c r="C27" s="69">
        <f t="shared" si="3"/>
        <v>0.13960909453530115</v>
      </c>
      <c r="D27" s="69">
        <v>0.9</v>
      </c>
      <c r="E27" s="69">
        <f t="shared" si="4"/>
        <v>0.35798098723201144</v>
      </c>
      <c r="F27" s="70">
        <f t="shared" si="5"/>
        <v>0.24879504088365628</v>
      </c>
    </row>
    <row r="28" spans="1:6" s="67" customFormat="1" ht="19.5" customHeight="1">
      <c r="A28" s="64" t="s">
        <v>21</v>
      </c>
      <c r="B28" s="65">
        <v>3.87</v>
      </c>
      <c r="C28" s="65">
        <f t="shared" si="3"/>
        <v>1.5436777024331871</v>
      </c>
      <c r="D28" s="65">
        <v>0</v>
      </c>
      <c r="E28" s="65">
        <f t="shared" si="4"/>
        <v>0</v>
      </c>
      <c r="F28" s="66">
        <f t="shared" si="5"/>
        <v>0.7718388512165936</v>
      </c>
    </row>
    <row r="29" spans="1:6" s="67" customFormat="1" ht="19.5" customHeight="1">
      <c r="A29" s="68" t="s">
        <v>22</v>
      </c>
      <c r="B29" s="69">
        <v>1.49</v>
      </c>
      <c r="C29" s="69">
        <f t="shared" si="3"/>
        <v>0.5943358595931392</v>
      </c>
      <c r="D29" s="69">
        <v>1.97</v>
      </c>
      <c r="E29" s="69">
        <f t="shared" si="4"/>
        <v>0.783580605385625</v>
      </c>
      <c r="F29" s="70">
        <f t="shared" si="5"/>
        <v>0.6889582324893821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0.02</v>
      </c>
      <c r="E30" s="65">
        <f t="shared" si="4"/>
        <v>0.007955133049600254</v>
      </c>
      <c r="F30" s="66">
        <f t="shared" si="5"/>
        <v>0.003977566524800127</v>
      </c>
    </row>
    <row r="31" spans="1:6" s="67" customFormat="1" ht="19.5" customHeight="1">
      <c r="A31" s="68" t="s">
        <v>24</v>
      </c>
      <c r="B31" s="69">
        <v>11.62</v>
      </c>
      <c r="C31" s="69">
        <f t="shared" si="3"/>
        <v>4.635021938571998</v>
      </c>
      <c r="D31" s="69">
        <v>13.08</v>
      </c>
      <c r="E31" s="69">
        <f t="shared" si="4"/>
        <v>5.202657014438565</v>
      </c>
      <c r="F31" s="70">
        <f t="shared" si="5"/>
        <v>4.918839476505282</v>
      </c>
    </row>
    <row r="32" spans="1:6" s="67" customFormat="1" ht="19.5" customHeight="1">
      <c r="A32" s="64" t="s">
        <v>25</v>
      </c>
      <c r="B32" s="65">
        <v>45.49</v>
      </c>
      <c r="C32" s="65">
        <f t="shared" si="3"/>
        <v>18.145193458316715</v>
      </c>
      <c r="D32" s="65">
        <v>38.97</v>
      </c>
      <c r="E32" s="65">
        <f t="shared" si="4"/>
        <v>15.500576747146095</v>
      </c>
      <c r="F32" s="66">
        <f t="shared" si="5"/>
        <v>16.822885102731405</v>
      </c>
    </row>
    <row r="33" spans="1:6" s="79" customFormat="1" ht="19.5" customHeight="1">
      <c r="A33" s="76"/>
      <c r="B33" s="77">
        <f>SUM(B18:B32)</f>
        <v>199.98000000000002</v>
      </c>
      <c r="C33" s="77">
        <f>B33/$B$34*100</f>
        <v>79.76864778619866</v>
      </c>
      <c r="D33" s="77">
        <f>SUM(D18:D32)</f>
        <v>213.99000000000004</v>
      </c>
      <c r="E33" s="77">
        <f t="shared" si="4"/>
        <v>85.11594606419793</v>
      </c>
      <c r="F33" s="78">
        <f>(C33+E33)/2</f>
        <v>82.44229692519829</v>
      </c>
    </row>
    <row r="34" spans="1:6" s="83" customFormat="1" ht="19.5" customHeight="1">
      <c r="A34" s="80" t="s">
        <v>4</v>
      </c>
      <c r="B34" s="81">
        <f>SUM(B7:B15,B18:B32)</f>
        <v>250.7</v>
      </c>
      <c r="C34" s="81">
        <f>B34/$B$34*100</f>
        <v>100</v>
      </c>
      <c r="D34" s="81">
        <f>SUM(D7:D15,D18:D32)</f>
        <v>251.41000000000003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3">
      <selection activeCell="H23" sqref="H23"/>
    </sheetView>
  </sheetViews>
  <sheetFormatPr defaultColWidth="11.421875" defaultRowHeight="12.75"/>
  <cols>
    <col min="1" max="1" width="25.140625" style="2" customWidth="1"/>
    <col min="2" max="7" width="7.7109375" style="2" customWidth="1"/>
    <col min="8" max="8" width="15.28125" style="2" customWidth="1"/>
    <col min="9" max="16384" width="11.421875" style="2" customWidth="1"/>
  </cols>
  <sheetData>
    <row r="1" ht="19.5" customHeight="1">
      <c r="A1" s="1" t="s">
        <v>35</v>
      </c>
    </row>
    <row r="2" ht="19.5" customHeight="1"/>
    <row r="3" spans="1:8" s="11" customFormat="1" ht="19.5" customHeight="1">
      <c r="A3" s="10"/>
      <c r="B3" s="87" t="s">
        <v>36</v>
      </c>
      <c r="C3" s="88"/>
      <c r="D3" s="88"/>
      <c r="E3" s="88"/>
      <c r="F3" s="88"/>
      <c r="G3" s="88"/>
      <c r="H3" s="13" t="s">
        <v>44</v>
      </c>
    </row>
    <row r="4" spans="1:8" s="11" customFormat="1" ht="19.5" customHeight="1">
      <c r="A4" s="12" t="s">
        <v>31</v>
      </c>
      <c r="B4" s="87" t="s">
        <v>46</v>
      </c>
      <c r="C4" s="88"/>
      <c r="D4" s="87" t="s">
        <v>47</v>
      </c>
      <c r="E4" s="88"/>
      <c r="F4" s="87" t="s">
        <v>48</v>
      </c>
      <c r="G4" s="88"/>
      <c r="H4" s="31" t="s">
        <v>29</v>
      </c>
    </row>
    <row r="5" spans="1:8" s="11" customFormat="1" ht="19.5" customHeight="1">
      <c r="A5" s="14"/>
      <c r="B5" s="15" t="s">
        <v>30</v>
      </c>
      <c r="C5" s="15" t="s">
        <v>29</v>
      </c>
      <c r="D5" s="15" t="s">
        <v>30</v>
      </c>
      <c r="E5" s="15" t="s">
        <v>29</v>
      </c>
      <c r="F5" s="15" t="s">
        <v>30</v>
      </c>
      <c r="G5" s="30" t="s">
        <v>29</v>
      </c>
      <c r="H5" s="32" t="s">
        <v>49</v>
      </c>
    </row>
    <row r="6" spans="1:8" ht="19.5" customHeight="1">
      <c r="A6" s="4" t="s">
        <v>28</v>
      </c>
      <c r="B6" s="5"/>
      <c r="C6" s="5"/>
      <c r="D6" s="5"/>
      <c r="E6" s="5"/>
      <c r="F6" s="5"/>
      <c r="G6" s="5"/>
      <c r="H6" s="3"/>
    </row>
    <row r="7" spans="1:8" s="18" customFormat="1" ht="19.5" customHeight="1">
      <c r="A7" s="34" t="s">
        <v>0</v>
      </c>
      <c r="B7" s="16">
        <v>1.32</v>
      </c>
      <c r="C7" s="16">
        <f aca="true" t="shared" si="0" ref="C7:C16">B7/$B$34*100</f>
        <v>0.4967448161667858</v>
      </c>
      <c r="D7" s="16">
        <v>1.89</v>
      </c>
      <c r="E7" s="16">
        <f aca="true" t="shared" si="1" ref="E7:E16">D7/$D$34*100</f>
        <v>0.7317923103728654</v>
      </c>
      <c r="F7" s="16">
        <v>1.11</v>
      </c>
      <c r="G7" s="16">
        <f aca="true" t="shared" si="2" ref="G7:G16">F7/$F$34*100</f>
        <v>0.4353965638973877</v>
      </c>
      <c r="H7" s="17">
        <f aca="true" t="shared" si="3" ref="H7:H16">(C7+E7+G7)/3</f>
        <v>0.5546445634790129</v>
      </c>
    </row>
    <row r="8" spans="1:8" s="18" customFormat="1" ht="19.5" customHeight="1">
      <c r="A8" s="35" t="s">
        <v>6</v>
      </c>
      <c r="B8" s="19">
        <v>1.69</v>
      </c>
      <c r="C8" s="19">
        <f t="shared" si="0"/>
        <v>0.6359838934256575</v>
      </c>
      <c r="D8" s="19">
        <v>3.09</v>
      </c>
      <c r="E8" s="19">
        <f t="shared" si="1"/>
        <v>1.1964223487048435</v>
      </c>
      <c r="F8" s="19">
        <v>1.29</v>
      </c>
      <c r="G8" s="19">
        <f t="shared" si="2"/>
        <v>0.506001412096964</v>
      </c>
      <c r="H8" s="20">
        <f t="shared" si="3"/>
        <v>0.7794692180758217</v>
      </c>
    </row>
    <row r="9" spans="1:8" s="18" customFormat="1" ht="19.5" customHeight="1">
      <c r="A9" s="34" t="s">
        <v>1</v>
      </c>
      <c r="B9" s="16">
        <v>0.1</v>
      </c>
      <c r="C9" s="16">
        <f t="shared" si="0"/>
        <v>0.03763218304293832</v>
      </c>
      <c r="D9" s="16">
        <v>0</v>
      </c>
      <c r="E9" s="16">
        <f t="shared" si="1"/>
        <v>0</v>
      </c>
      <c r="F9" s="16">
        <v>0.06</v>
      </c>
      <c r="G9" s="16">
        <f t="shared" si="2"/>
        <v>0.02353494939985879</v>
      </c>
      <c r="H9" s="17">
        <f t="shared" si="3"/>
        <v>0.020389044147599036</v>
      </c>
    </row>
    <row r="10" spans="1:8" s="18" customFormat="1" ht="19.5" customHeight="1">
      <c r="A10" s="35" t="s">
        <v>2</v>
      </c>
      <c r="B10" s="19">
        <v>4.11</v>
      </c>
      <c r="C10" s="19">
        <f t="shared" si="0"/>
        <v>1.5466827230647648</v>
      </c>
      <c r="D10" s="19">
        <v>4.3</v>
      </c>
      <c r="E10" s="19">
        <f t="shared" si="1"/>
        <v>1.6649243040229214</v>
      </c>
      <c r="F10" s="19">
        <v>4.4</v>
      </c>
      <c r="G10" s="19">
        <f t="shared" si="2"/>
        <v>1.7258962893229781</v>
      </c>
      <c r="H10" s="20">
        <f t="shared" si="3"/>
        <v>1.6458344388035548</v>
      </c>
    </row>
    <row r="11" spans="1:8" s="18" customFormat="1" ht="19.5" customHeight="1">
      <c r="A11" s="34" t="s">
        <v>9</v>
      </c>
      <c r="B11" s="16">
        <v>5.67</v>
      </c>
      <c r="C11" s="16">
        <f t="shared" si="0"/>
        <v>2.1337447785346026</v>
      </c>
      <c r="D11" s="16">
        <v>1.18</v>
      </c>
      <c r="E11" s="16">
        <f t="shared" si="1"/>
        <v>0.4568862043597784</v>
      </c>
      <c r="F11" s="16">
        <v>2.51</v>
      </c>
      <c r="G11" s="16">
        <f t="shared" si="2"/>
        <v>0.984545383227426</v>
      </c>
      <c r="H11" s="17">
        <f t="shared" si="3"/>
        <v>1.1917254553739356</v>
      </c>
    </row>
    <row r="12" spans="1:8" s="18" customFormat="1" ht="19.5" customHeight="1">
      <c r="A12" s="35" t="s">
        <v>13</v>
      </c>
      <c r="B12" s="19">
        <v>1.73</v>
      </c>
      <c r="C12" s="19">
        <f t="shared" si="0"/>
        <v>0.6510367666428328</v>
      </c>
      <c r="D12" s="19">
        <v>3.38</v>
      </c>
      <c r="E12" s="19">
        <f t="shared" si="1"/>
        <v>1.3087079413017382</v>
      </c>
      <c r="F12" s="19">
        <v>3.52</v>
      </c>
      <c r="G12" s="19">
        <f t="shared" si="2"/>
        <v>1.3807170314583823</v>
      </c>
      <c r="H12" s="20">
        <f t="shared" si="3"/>
        <v>1.113487246467651</v>
      </c>
    </row>
    <row r="13" spans="1:8" s="18" customFormat="1" ht="19.5" customHeight="1">
      <c r="A13" s="34" t="s">
        <v>10</v>
      </c>
      <c r="B13" s="16">
        <v>0.12</v>
      </c>
      <c r="C13" s="16">
        <f t="shared" si="0"/>
        <v>0.04515861965152598</v>
      </c>
      <c r="D13" s="16">
        <v>0.89</v>
      </c>
      <c r="E13" s="16">
        <f t="shared" si="1"/>
        <v>0.34460061176288376</v>
      </c>
      <c r="F13" s="16">
        <v>0.14</v>
      </c>
      <c r="G13" s="16">
        <f t="shared" si="2"/>
        <v>0.054914881933003847</v>
      </c>
      <c r="H13" s="17">
        <f t="shared" si="3"/>
        <v>0.14822470444913785</v>
      </c>
    </row>
    <row r="14" spans="1:8" s="18" customFormat="1" ht="19.5" customHeight="1">
      <c r="A14" s="35" t="s">
        <v>11</v>
      </c>
      <c r="B14" s="19">
        <v>1.15</v>
      </c>
      <c r="C14" s="19">
        <f t="shared" si="0"/>
        <v>0.4327701049937906</v>
      </c>
      <c r="D14" s="19">
        <v>0</v>
      </c>
      <c r="E14" s="19">
        <f t="shared" si="1"/>
        <v>0</v>
      </c>
      <c r="F14" s="19">
        <v>0.98</v>
      </c>
      <c r="G14" s="19">
        <f t="shared" si="2"/>
        <v>0.3844041735310269</v>
      </c>
      <c r="H14" s="20">
        <f t="shared" si="3"/>
        <v>0.27239142617493917</v>
      </c>
    </row>
    <row r="15" spans="1:8" s="18" customFormat="1" ht="19.5" customHeight="1">
      <c r="A15" s="34" t="s">
        <v>12</v>
      </c>
      <c r="B15" s="16">
        <v>0.34</v>
      </c>
      <c r="C15" s="16">
        <f t="shared" si="0"/>
        <v>0.1279494223459903</v>
      </c>
      <c r="D15" s="16">
        <v>0.43</v>
      </c>
      <c r="E15" s="16">
        <f t="shared" si="1"/>
        <v>0.16649243040229217</v>
      </c>
      <c r="F15" s="16">
        <v>0.36</v>
      </c>
      <c r="G15" s="16">
        <f t="shared" si="2"/>
        <v>0.14120969639915273</v>
      </c>
      <c r="H15" s="17">
        <f t="shared" si="3"/>
        <v>0.14521718304914508</v>
      </c>
    </row>
    <row r="16" spans="1:8" s="18" customFormat="1" ht="19.5" customHeight="1">
      <c r="A16" s="23"/>
      <c r="B16" s="21">
        <f>SUM(B7:B15)</f>
        <v>16.23</v>
      </c>
      <c r="C16" s="21">
        <f t="shared" si="0"/>
        <v>6.107703307868889</v>
      </c>
      <c r="D16" s="21">
        <f>SUM(D7:D15)</f>
        <v>15.16</v>
      </c>
      <c r="E16" s="21">
        <f t="shared" si="1"/>
        <v>5.869826150927324</v>
      </c>
      <c r="F16" s="21">
        <f>SUM(F7:F15)</f>
        <v>14.370000000000001</v>
      </c>
      <c r="G16" s="21">
        <f t="shared" si="2"/>
        <v>5.636620381266181</v>
      </c>
      <c r="H16" s="22">
        <f t="shared" si="3"/>
        <v>5.8713832800207975</v>
      </c>
    </row>
    <row r="17" spans="1:8" ht="19.5" customHeight="1">
      <c r="A17" s="4" t="s">
        <v>27</v>
      </c>
      <c r="B17" s="6"/>
      <c r="C17" s="6"/>
      <c r="D17" s="6"/>
      <c r="E17" s="6"/>
      <c r="F17" s="6"/>
      <c r="G17" s="6"/>
      <c r="H17" s="7"/>
    </row>
    <row r="18" spans="1:8" s="18" customFormat="1" ht="19.5" customHeight="1">
      <c r="A18" s="34" t="s">
        <v>14</v>
      </c>
      <c r="B18" s="16">
        <v>87.15</v>
      </c>
      <c r="C18" s="16">
        <f aca="true" t="shared" si="4" ref="C18:C34">B18/$B$34*100</f>
        <v>32.79644752192075</v>
      </c>
      <c r="D18" s="16">
        <v>82.92</v>
      </c>
      <c r="E18" s="16">
        <f aca="true" t="shared" si="5" ref="E18:E34">D18/$D$34*100</f>
        <v>32.10593564873969</v>
      </c>
      <c r="F18" s="16">
        <v>67.66</v>
      </c>
      <c r="G18" s="16">
        <f aca="true" t="shared" si="6" ref="G18:G34">F18/$F$34*100</f>
        <v>26.539577939907428</v>
      </c>
      <c r="H18" s="17">
        <f aca="true" t="shared" si="7" ref="H18:H34">(C18+E18+G18)/3</f>
        <v>30.480653703522623</v>
      </c>
    </row>
    <row r="19" spans="1:8" s="18" customFormat="1" ht="19.5" customHeight="1">
      <c r="A19" s="35" t="s">
        <v>15</v>
      </c>
      <c r="B19" s="19">
        <v>55.75</v>
      </c>
      <c r="C19" s="19">
        <f t="shared" si="4"/>
        <v>20.97994204643811</v>
      </c>
      <c r="D19" s="19">
        <v>54.71</v>
      </c>
      <c r="E19" s="19">
        <f t="shared" si="5"/>
        <v>21.1832578309521</v>
      </c>
      <c r="F19" s="19">
        <v>27.83</v>
      </c>
      <c r="G19" s="19">
        <f t="shared" si="6"/>
        <v>10.916294029967835</v>
      </c>
      <c r="H19" s="20">
        <f t="shared" si="7"/>
        <v>17.693164635786015</v>
      </c>
    </row>
    <row r="20" spans="1:8" s="18" customFormat="1" ht="19.5" customHeight="1">
      <c r="A20" s="34" t="s">
        <v>16</v>
      </c>
      <c r="B20" s="16">
        <v>3.49</v>
      </c>
      <c r="C20" s="16">
        <f t="shared" si="4"/>
        <v>1.3133631881985475</v>
      </c>
      <c r="D20" s="16">
        <v>2.06</v>
      </c>
      <c r="E20" s="16">
        <f t="shared" si="5"/>
        <v>0.7976148991365624</v>
      </c>
      <c r="F20" s="16">
        <v>3.57</v>
      </c>
      <c r="G20" s="16">
        <f t="shared" si="6"/>
        <v>1.400329489291598</v>
      </c>
      <c r="H20" s="17">
        <f t="shared" si="7"/>
        <v>1.1704358588755694</v>
      </c>
    </row>
    <row r="21" spans="1:8" s="18" customFormat="1" ht="19.5" customHeight="1">
      <c r="A21" s="35" t="s">
        <v>17</v>
      </c>
      <c r="B21" s="19">
        <v>18.11</v>
      </c>
      <c r="C21" s="19">
        <f t="shared" si="4"/>
        <v>6.815188349076129</v>
      </c>
      <c r="D21" s="19">
        <v>14.22</v>
      </c>
      <c r="E21" s="19">
        <f t="shared" si="5"/>
        <v>5.505865954233941</v>
      </c>
      <c r="F21" s="19">
        <v>44.99</v>
      </c>
      <c r="G21" s="19">
        <f t="shared" si="6"/>
        <v>17.64728955832745</v>
      </c>
      <c r="H21" s="20">
        <f t="shared" si="7"/>
        <v>9.989447953879173</v>
      </c>
    </row>
    <row r="22" spans="1:8" s="18" customFormat="1" ht="19.5" customHeight="1">
      <c r="A22" s="34" t="s">
        <v>18</v>
      </c>
      <c r="B22" s="16">
        <v>5.69</v>
      </c>
      <c r="C22" s="16">
        <f t="shared" si="4"/>
        <v>2.1412712151431905</v>
      </c>
      <c r="D22" s="16">
        <v>16.27</v>
      </c>
      <c r="E22" s="16">
        <f t="shared" si="5"/>
        <v>6.299608936384403</v>
      </c>
      <c r="F22" s="16">
        <v>2.96</v>
      </c>
      <c r="G22" s="16">
        <f t="shared" si="6"/>
        <v>1.1610575037263668</v>
      </c>
      <c r="H22" s="17">
        <f t="shared" si="7"/>
        <v>3.2006458850846538</v>
      </c>
    </row>
    <row r="23" spans="1:8" s="18" customFormat="1" ht="19.5" customHeight="1">
      <c r="A23" s="35" t="s">
        <v>43</v>
      </c>
      <c r="B23" s="19">
        <v>0</v>
      </c>
      <c r="C23" s="19">
        <f t="shared" si="4"/>
        <v>0</v>
      </c>
      <c r="D23" s="19">
        <v>0</v>
      </c>
      <c r="E23" s="19">
        <f t="shared" si="5"/>
        <v>0</v>
      </c>
      <c r="F23" s="19">
        <v>0</v>
      </c>
      <c r="G23" s="19">
        <f t="shared" si="6"/>
        <v>0</v>
      </c>
      <c r="H23" s="20">
        <f t="shared" si="7"/>
        <v>0</v>
      </c>
    </row>
    <row r="24" spans="1:8" s="18" customFormat="1" ht="19.5" customHeight="1">
      <c r="A24" s="34" t="s">
        <v>19</v>
      </c>
      <c r="B24" s="16">
        <v>9.71</v>
      </c>
      <c r="C24" s="16">
        <f t="shared" si="4"/>
        <v>3.654084973469311</v>
      </c>
      <c r="D24" s="16">
        <v>8.89</v>
      </c>
      <c r="E24" s="16">
        <f t="shared" si="5"/>
        <v>3.4421342006427382</v>
      </c>
      <c r="F24" s="16">
        <v>6.38</v>
      </c>
      <c r="G24" s="16">
        <f t="shared" si="6"/>
        <v>2.502549619518318</v>
      </c>
      <c r="H24" s="17">
        <f t="shared" si="7"/>
        <v>3.199589597876789</v>
      </c>
    </row>
    <row r="25" spans="1:8" s="18" customFormat="1" ht="19.5" customHeight="1">
      <c r="A25" s="35" t="s">
        <v>26</v>
      </c>
      <c r="B25" s="19">
        <v>6.92</v>
      </c>
      <c r="C25" s="19">
        <f t="shared" si="4"/>
        <v>2.6041470665713313</v>
      </c>
      <c r="D25" s="19">
        <v>5.47</v>
      </c>
      <c r="E25" s="19">
        <f t="shared" si="5"/>
        <v>2.1179385913966002</v>
      </c>
      <c r="F25" s="19">
        <v>13.85</v>
      </c>
      <c r="G25" s="19">
        <f t="shared" si="6"/>
        <v>5.432650819800737</v>
      </c>
      <c r="H25" s="20">
        <f t="shared" si="7"/>
        <v>3.384912159256223</v>
      </c>
    </row>
    <row r="26" spans="1:8" s="18" customFormat="1" ht="19.5" customHeight="1">
      <c r="A26" s="34" t="s">
        <v>20</v>
      </c>
      <c r="B26" s="16">
        <v>1.33</v>
      </c>
      <c r="C26" s="16">
        <f t="shared" si="4"/>
        <v>0.5005080344710797</v>
      </c>
      <c r="D26" s="16">
        <v>1.06</v>
      </c>
      <c r="E26" s="16">
        <f t="shared" si="5"/>
        <v>0.4104232005265807</v>
      </c>
      <c r="F26" s="16">
        <v>1.44</v>
      </c>
      <c r="G26" s="16">
        <f t="shared" si="6"/>
        <v>0.5648387855966109</v>
      </c>
      <c r="H26" s="17">
        <f t="shared" si="7"/>
        <v>0.4919233401980905</v>
      </c>
    </row>
    <row r="27" spans="1:8" s="18" customFormat="1" ht="19.5" customHeight="1">
      <c r="A27" s="35" t="s">
        <v>3</v>
      </c>
      <c r="B27" s="19">
        <v>0</v>
      </c>
      <c r="C27" s="19">
        <f t="shared" si="4"/>
        <v>0</v>
      </c>
      <c r="D27" s="19">
        <v>0</v>
      </c>
      <c r="E27" s="19">
        <f t="shared" si="5"/>
        <v>0</v>
      </c>
      <c r="F27" s="19">
        <v>13.08</v>
      </c>
      <c r="G27" s="19">
        <f t="shared" si="6"/>
        <v>5.130618969169216</v>
      </c>
      <c r="H27" s="20">
        <f t="shared" si="7"/>
        <v>1.7102063230564053</v>
      </c>
    </row>
    <row r="28" spans="1:8" s="18" customFormat="1" ht="19.5" customHeight="1">
      <c r="A28" s="34" t="s">
        <v>21</v>
      </c>
      <c r="B28" s="16">
        <v>3.15</v>
      </c>
      <c r="C28" s="16">
        <f t="shared" si="4"/>
        <v>1.185413765852557</v>
      </c>
      <c r="D28" s="16">
        <v>5.13</v>
      </c>
      <c r="E28" s="16">
        <f t="shared" si="5"/>
        <v>1.9862934138692063</v>
      </c>
      <c r="F28" s="16">
        <v>3.32</v>
      </c>
      <c r="G28" s="16">
        <f t="shared" si="6"/>
        <v>1.3022672001255196</v>
      </c>
      <c r="H28" s="17">
        <f t="shared" si="7"/>
        <v>1.4913247932824276</v>
      </c>
    </row>
    <row r="29" spans="1:8" s="18" customFormat="1" ht="19.5" customHeight="1">
      <c r="A29" s="35" t="s">
        <v>22</v>
      </c>
      <c r="B29" s="19">
        <v>2.37</v>
      </c>
      <c r="C29" s="19">
        <f t="shared" si="4"/>
        <v>0.8918827381176381</v>
      </c>
      <c r="D29" s="19">
        <v>7.39</v>
      </c>
      <c r="E29" s="19">
        <f t="shared" si="5"/>
        <v>2.861346652727765</v>
      </c>
      <c r="F29" s="19">
        <v>16.29</v>
      </c>
      <c r="G29" s="19">
        <f t="shared" si="6"/>
        <v>6.389738762061661</v>
      </c>
      <c r="H29" s="20">
        <f t="shared" si="7"/>
        <v>3.380989384302355</v>
      </c>
    </row>
    <row r="30" spans="1:8" s="18" customFormat="1" ht="19.5" customHeight="1">
      <c r="A30" s="34" t="s">
        <v>23</v>
      </c>
      <c r="B30" s="16">
        <v>0</v>
      </c>
      <c r="C30" s="16">
        <f t="shared" si="4"/>
        <v>0</v>
      </c>
      <c r="D30" s="16">
        <v>0.77</v>
      </c>
      <c r="E30" s="16">
        <f t="shared" si="5"/>
        <v>0.29813760792968597</v>
      </c>
      <c r="F30" s="16">
        <v>0.36</v>
      </c>
      <c r="G30" s="16">
        <f t="shared" si="6"/>
        <v>0.14120969639915273</v>
      </c>
      <c r="H30" s="17">
        <f t="shared" si="7"/>
        <v>0.14644910144294623</v>
      </c>
    </row>
    <row r="31" spans="1:8" s="18" customFormat="1" ht="19.5" customHeight="1">
      <c r="A31" s="35" t="s">
        <v>24</v>
      </c>
      <c r="B31" s="19">
        <v>18.33</v>
      </c>
      <c r="C31" s="19">
        <f t="shared" si="4"/>
        <v>6.897979151770593</v>
      </c>
      <c r="D31" s="19">
        <v>13.09</v>
      </c>
      <c r="E31" s="19">
        <f t="shared" si="5"/>
        <v>5.068339334804661</v>
      </c>
      <c r="F31" s="19">
        <v>13.12</v>
      </c>
      <c r="G31" s="19">
        <f t="shared" si="6"/>
        <v>5.146308935435789</v>
      </c>
      <c r="H31" s="20">
        <f t="shared" si="7"/>
        <v>5.704209140670348</v>
      </c>
    </row>
    <row r="32" spans="1:8" s="18" customFormat="1" ht="19.5" customHeight="1">
      <c r="A32" s="34" t="s">
        <v>25</v>
      </c>
      <c r="B32" s="16">
        <v>37.5</v>
      </c>
      <c r="C32" s="16">
        <f t="shared" si="4"/>
        <v>14.11206864110187</v>
      </c>
      <c r="D32" s="16">
        <v>31.13</v>
      </c>
      <c r="E32" s="16">
        <f t="shared" si="5"/>
        <v>12.053277577728732</v>
      </c>
      <c r="F32" s="16">
        <v>25.72</v>
      </c>
      <c r="G32" s="16">
        <f t="shared" si="6"/>
        <v>10.088648309406134</v>
      </c>
      <c r="H32" s="17">
        <f t="shared" si="7"/>
        <v>12.084664842745577</v>
      </c>
    </row>
    <row r="33" spans="1:8" s="27" customFormat="1" ht="19.5" customHeight="1">
      <c r="A33" s="24"/>
      <c r="B33" s="25">
        <f>SUM(B18:B32)</f>
        <v>249.5</v>
      </c>
      <c r="C33" s="25">
        <f t="shared" si="4"/>
        <v>93.89229669213111</v>
      </c>
      <c r="D33" s="25">
        <f>SUM(D18:D32)</f>
        <v>243.10999999999999</v>
      </c>
      <c r="E33" s="25">
        <f t="shared" si="5"/>
        <v>94.13017384907265</v>
      </c>
      <c r="F33" s="25">
        <f>SUM(F18:F32)</f>
        <v>240.57</v>
      </c>
      <c r="G33" s="25">
        <f t="shared" si="6"/>
        <v>94.36337961873382</v>
      </c>
      <c r="H33" s="26">
        <f t="shared" si="7"/>
        <v>94.12861671997918</v>
      </c>
    </row>
    <row r="34" spans="1:8" s="33" customFormat="1" ht="19.5" customHeight="1">
      <c r="A34" s="28" t="s">
        <v>4</v>
      </c>
      <c r="B34" s="29">
        <f>SUM(B7:B15,B18:B32)</f>
        <v>265.73</v>
      </c>
      <c r="C34" s="29">
        <f t="shared" si="4"/>
        <v>100</v>
      </c>
      <c r="D34" s="29">
        <f>SUM(D7:D15,D18:D32)</f>
        <v>258.27000000000004</v>
      </c>
      <c r="E34" s="29">
        <f t="shared" si="5"/>
        <v>100</v>
      </c>
      <c r="F34" s="29">
        <f>SUM(F7:F15,F18:F32)</f>
        <v>254.94</v>
      </c>
      <c r="G34" s="29">
        <f t="shared" si="6"/>
        <v>100</v>
      </c>
      <c r="H34" s="9">
        <f t="shared" si="7"/>
        <v>100</v>
      </c>
    </row>
  </sheetData>
  <sheetProtection password="8299" sheet="1" objects="1" scenarios="1"/>
  <mergeCells count="4">
    <mergeCell ref="F4:G4"/>
    <mergeCell ref="D4:E4"/>
    <mergeCell ref="B4:C4"/>
    <mergeCell ref="B3:G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413</v>
      </c>
      <c r="C4" s="92"/>
      <c r="D4" s="90" t="s">
        <v>414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415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1.18</v>
      </c>
      <c r="C7" s="65">
        <f aca="true" t="shared" si="0" ref="C7:C16">B7/$B$34*100</f>
        <v>0.4712648268700828</v>
      </c>
      <c r="D7" s="65">
        <v>3.48</v>
      </c>
      <c r="E7" s="65">
        <f aca="true" t="shared" si="1" ref="E7:E16">D7/$D$34*100</f>
        <v>1.4155548324113243</v>
      </c>
      <c r="F7" s="66">
        <f>(C7+E7)/2</f>
        <v>0.9434098296407035</v>
      </c>
    </row>
    <row r="8" spans="1:6" s="67" customFormat="1" ht="19.5" customHeight="1">
      <c r="A8" s="68" t="s">
        <v>6</v>
      </c>
      <c r="B8" s="69">
        <v>2.04</v>
      </c>
      <c r="C8" s="69">
        <f t="shared" si="0"/>
        <v>0.81472902272455</v>
      </c>
      <c r="D8" s="69">
        <v>1.38</v>
      </c>
      <c r="E8" s="69">
        <f t="shared" si="1"/>
        <v>0.5613407094044907</v>
      </c>
      <c r="F8" s="70">
        <f aca="true" t="shared" si="2" ref="F8:F16">(C8+E8)/2</f>
        <v>0.6880348660645204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0.12</v>
      </c>
      <c r="E9" s="65">
        <f t="shared" si="1"/>
        <v>0.0488122356003905</v>
      </c>
      <c r="F9" s="66">
        <f t="shared" si="2"/>
        <v>0.02440611780019525</v>
      </c>
    </row>
    <row r="10" spans="1:6" s="67" customFormat="1" ht="19.5" customHeight="1">
      <c r="A10" s="68" t="s">
        <v>2</v>
      </c>
      <c r="B10" s="69">
        <v>4.87</v>
      </c>
      <c r="C10" s="69">
        <f t="shared" si="0"/>
        <v>1.9449658532689011</v>
      </c>
      <c r="D10" s="69">
        <v>4.89</v>
      </c>
      <c r="E10" s="69">
        <f t="shared" si="1"/>
        <v>1.9890986007159126</v>
      </c>
      <c r="F10" s="70">
        <f t="shared" si="2"/>
        <v>1.9670322269924068</v>
      </c>
    </row>
    <row r="11" spans="1:6" s="67" customFormat="1" ht="19.5" customHeight="1">
      <c r="A11" s="64" t="s">
        <v>9</v>
      </c>
      <c r="B11" s="65">
        <v>0.71</v>
      </c>
      <c r="C11" s="65">
        <f t="shared" si="0"/>
        <v>0.2835576500658973</v>
      </c>
      <c r="D11" s="65">
        <v>3.08</v>
      </c>
      <c r="E11" s="65">
        <f t="shared" si="1"/>
        <v>1.2528473804100226</v>
      </c>
      <c r="F11" s="66">
        <f t="shared" si="2"/>
        <v>0.7682025152379599</v>
      </c>
    </row>
    <row r="12" spans="1:6" s="67" customFormat="1" ht="19.5" customHeight="1">
      <c r="A12" s="68" t="s">
        <v>13</v>
      </c>
      <c r="B12" s="69">
        <v>2.11</v>
      </c>
      <c r="C12" s="69">
        <f t="shared" si="0"/>
        <v>0.8426854107592159</v>
      </c>
      <c r="D12" s="69">
        <v>4.21</v>
      </c>
      <c r="E12" s="69">
        <f t="shared" si="1"/>
        <v>1.7124959323137</v>
      </c>
      <c r="F12" s="70">
        <f t="shared" si="2"/>
        <v>1.277590671536458</v>
      </c>
    </row>
    <row r="13" spans="1:6" s="67" customFormat="1" ht="19.5" customHeight="1">
      <c r="A13" s="64" t="s">
        <v>10</v>
      </c>
      <c r="B13" s="65">
        <v>0.76</v>
      </c>
      <c r="C13" s="65">
        <f t="shared" si="0"/>
        <v>0.30352649866208725</v>
      </c>
      <c r="D13" s="65">
        <v>1.03</v>
      </c>
      <c r="E13" s="65">
        <f t="shared" si="1"/>
        <v>0.41897168890335174</v>
      </c>
      <c r="F13" s="66">
        <f t="shared" si="2"/>
        <v>0.3612490937827195</v>
      </c>
    </row>
    <row r="14" spans="1:6" s="67" customFormat="1" ht="19.5" customHeight="1">
      <c r="A14" s="68" t="s">
        <v>11</v>
      </c>
      <c r="B14" s="69">
        <v>0.83</v>
      </c>
      <c r="C14" s="69">
        <f t="shared" si="0"/>
        <v>0.33148288669675313</v>
      </c>
      <c r="D14" s="69">
        <v>1.77</v>
      </c>
      <c r="E14" s="69">
        <f t="shared" si="1"/>
        <v>0.7199804751057599</v>
      </c>
      <c r="F14" s="70">
        <f t="shared" si="2"/>
        <v>0.5257316809012565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</v>
      </c>
      <c r="E15" s="65">
        <f t="shared" si="1"/>
        <v>0</v>
      </c>
      <c r="F15" s="66">
        <f t="shared" si="2"/>
        <v>0</v>
      </c>
    </row>
    <row r="16" spans="1:6" s="67" customFormat="1" ht="19.5" customHeight="1">
      <c r="A16" s="71"/>
      <c r="B16" s="72">
        <f>SUM(B7:B15)</f>
        <v>12.5</v>
      </c>
      <c r="C16" s="72">
        <f t="shared" si="0"/>
        <v>4.992212149047488</v>
      </c>
      <c r="D16" s="72">
        <f>SUM(D7:D15)</f>
        <v>19.96</v>
      </c>
      <c r="E16" s="72">
        <f t="shared" si="1"/>
        <v>8.119101854864953</v>
      </c>
      <c r="F16" s="73">
        <f t="shared" si="2"/>
        <v>6.55565700195622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57.21</v>
      </c>
      <c r="C18" s="65">
        <f aca="true" t="shared" si="3" ref="C18:C32">B18/$B$34*100</f>
        <v>22.84835656376054</v>
      </c>
      <c r="D18" s="65">
        <v>67.41</v>
      </c>
      <c r="E18" s="65">
        <f aca="true" t="shared" si="4" ref="E18:E34">D18/$D$34*100</f>
        <v>27.42027334851936</v>
      </c>
      <c r="F18" s="66">
        <f>(C18+E18)/2</f>
        <v>25.13431495613995</v>
      </c>
    </row>
    <row r="19" spans="1:6" s="67" customFormat="1" ht="19.5" customHeight="1">
      <c r="A19" s="68" t="s">
        <v>15</v>
      </c>
      <c r="B19" s="69">
        <v>28.39</v>
      </c>
      <c r="C19" s="69">
        <f t="shared" si="3"/>
        <v>11.338312232916653</v>
      </c>
      <c r="D19" s="69">
        <v>57.86</v>
      </c>
      <c r="E19" s="69">
        <f t="shared" si="4"/>
        <v>23.535632931988285</v>
      </c>
      <c r="F19" s="70">
        <f aca="true" t="shared" si="5" ref="F19:F34">(C19+E19)/2</f>
        <v>17.43697258245247</v>
      </c>
    </row>
    <row r="20" spans="1:6" s="67" customFormat="1" ht="19.5" customHeight="1">
      <c r="A20" s="64" t="s">
        <v>16</v>
      </c>
      <c r="B20" s="65">
        <v>35.35</v>
      </c>
      <c r="C20" s="65">
        <f t="shared" si="3"/>
        <v>14.117975957506296</v>
      </c>
      <c r="D20" s="65">
        <v>29.2</v>
      </c>
      <c r="E20" s="65">
        <f t="shared" si="4"/>
        <v>11.87764399609502</v>
      </c>
      <c r="F20" s="66">
        <f t="shared" si="5"/>
        <v>12.997809976800658</v>
      </c>
    </row>
    <row r="21" spans="1:6" s="67" customFormat="1" ht="19.5" customHeight="1">
      <c r="A21" s="68" t="s">
        <v>17</v>
      </c>
      <c r="B21" s="69">
        <v>20.11</v>
      </c>
      <c r="C21" s="69">
        <f t="shared" si="3"/>
        <v>8.031470905387597</v>
      </c>
      <c r="D21" s="69">
        <v>16.34</v>
      </c>
      <c r="E21" s="69">
        <f t="shared" si="4"/>
        <v>6.646599414253172</v>
      </c>
      <c r="F21" s="70">
        <f t="shared" si="5"/>
        <v>7.3390351598203845</v>
      </c>
    </row>
    <row r="22" spans="1:6" s="67" customFormat="1" ht="19.5" customHeight="1">
      <c r="A22" s="64" t="s">
        <v>18</v>
      </c>
      <c r="B22" s="65">
        <v>4.63</v>
      </c>
      <c r="C22" s="65">
        <f t="shared" si="3"/>
        <v>1.8491153800071893</v>
      </c>
      <c r="D22" s="65">
        <v>2.89</v>
      </c>
      <c r="E22" s="65">
        <f t="shared" si="4"/>
        <v>1.1755613407094045</v>
      </c>
      <c r="F22" s="66">
        <f t="shared" si="5"/>
        <v>1.512338360358297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0.78</v>
      </c>
      <c r="E23" s="69">
        <f t="shared" si="4"/>
        <v>0.31727953140253823</v>
      </c>
      <c r="F23" s="70">
        <f t="shared" si="5"/>
        <v>0.15863976570126911</v>
      </c>
    </row>
    <row r="24" spans="1:6" s="67" customFormat="1" ht="19.5" customHeight="1">
      <c r="A24" s="64" t="s">
        <v>19</v>
      </c>
      <c r="B24" s="65">
        <v>19.89</v>
      </c>
      <c r="C24" s="65">
        <f t="shared" si="3"/>
        <v>7.943607971564362</v>
      </c>
      <c r="D24" s="65">
        <v>7.2</v>
      </c>
      <c r="E24" s="65">
        <f t="shared" si="4"/>
        <v>2.92873413602343</v>
      </c>
      <c r="F24" s="66">
        <f t="shared" si="5"/>
        <v>5.436171053793896</v>
      </c>
    </row>
    <row r="25" spans="1:6" s="67" customFormat="1" ht="19.5" customHeight="1">
      <c r="A25" s="68" t="s">
        <v>26</v>
      </c>
      <c r="B25" s="69">
        <v>10.98</v>
      </c>
      <c r="C25" s="69">
        <f t="shared" si="3"/>
        <v>4.385159151723314</v>
      </c>
      <c r="D25" s="69">
        <v>1.9</v>
      </c>
      <c r="E25" s="69">
        <f t="shared" si="4"/>
        <v>0.7728603970061828</v>
      </c>
      <c r="F25" s="70">
        <f t="shared" si="5"/>
        <v>2.5790097743647484</v>
      </c>
    </row>
    <row r="26" spans="1:6" s="67" customFormat="1" ht="19.5" customHeight="1">
      <c r="A26" s="64" t="s">
        <v>20</v>
      </c>
      <c r="B26" s="65">
        <v>7.1</v>
      </c>
      <c r="C26" s="65">
        <f t="shared" si="3"/>
        <v>2.8355765006589726</v>
      </c>
      <c r="D26" s="65">
        <v>6.98</v>
      </c>
      <c r="E26" s="65">
        <f t="shared" si="4"/>
        <v>2.8392450374227143</v>
      </c>
      <c r="F26" s="66">
        <f t="shared" si="5"/>
        <v>2.8374107690408437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0.37</v>
      </c>
      <c r="E27" s="69">
        <f t="shared" si="4"/>
        <v>0.15050439310120403</v>
      </c>
      <c r="F27" s="70">
        <f t="shared" si="5"/>
        <v>0.07525219655060202</v>
      </c>
    </row>
    <row r="28" spans="1:6" s="67" customFormat="1" ht="19.5" customHeight="1">
      <c r="A28" s="64" t="s">
        <v>21</v>
      </c>
      <c r="B28" s="65">
        <v>0.64</v>
      </c>
      <c r="C28" s="65">
        <f t="shared" si="3"/>
        <v>0.25560126203123135</v>
      </c>
      <c r="D28" s="65">
        <v>1.24</v>
      </c>
      <c r="E28" s="65">
        <f t="shared" si="4"/>
        <v>0.5043931012040351</v>
      </c>
      <c r="F28" s="66">
        <f t="shared" si="5"/>
        <v>0.37999718161763324</v>
      </c>
    </row>
    <row r="29" spans="1:6" s="67" customFormat="1" ht="19.5" customHeight="1">
      <c r="A29" s="68" t="s">
        <v>22</v>
      </c>
      <c r="B29" s="69">
        <v>3.29</v>
      </c>
      <c r="C29" s="69">
        <f t="shared" si="3"/>
        <v>1.3139502376292986</v>
      </c>
      <c r="D29" s="69">
        <v>0.82</v>
      </c>
      <c r="E29" s="69">
        <f t="shared" si="4"/>
        <v>0.33355027660266834</v>
      </c>
      <c r="F29" s="70">
        <f t="shared" si="5"/>
        <v>0.8237502571159835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6.19</v>
      </c>
      <c r="C31" s="69">
        <f t="shared" si="3"/>
        <v>2.472143456208316</v>
      </c>
      <c r="D31" s="69">
        <v>18.09</v>
      </c>
      <c r="E31" s="69">
        <f t="shared" si="4"/>
        <v>7.358444516758868</v>
      </c>
      <c r="F31" s="70">
        <f t="shared" si="5"/>
        <v>4.915293986483592</v>
      </c>
    </row>
    <row r="32" spans="1:6" s="67" customFormat="1" ht="19.5" customHeight="1">
      <c r="A32" s="64" t="s">
        <v>25</v>
      </c>
      <c r="B32" s="65">
        <v>44.11</v>
      </c>
      <c r="C32" s="65">
        <f t="shared" si="3"/>
        <v>17.61651823155877</v>
      </c>
      <c r="D32" s="65">
        <v>14.8</v>
      </c>
      <c r="E32" s="65">
        <f t="shared" si="4"/>
        <v>6.020175724048162</v>
      </c>
      <c r="F32" s="66">
        <f t="shared" si="5"/>
        <v>11.818346977803467</v>
      </c>
    </row>
    <row r="33" spans="1:6" s="79" customFormat="1" ht="19.5" customHeight="1">
      <c r="A33" s="76"/>
      <c r="B33" s="77">
        <f>SUM(B18:B32)</f>
        <v>237.88999999999993</v>
      </c>
      <c r="C33" s="77">
        <f>B33/$B$34*100</f>
        <v>95.00778785095251</v>
      </c>
      <c r="D33" s="77">
        <f>SUM(D18:D32)</f>
        <v>225.88</v>
      </c>
      <c r="E33" s="77">
        <f t="shared" si="4"/>
        <v>91.88089814513505</v>
      </c>
      <c r="F33" s="78">
        <f>(C33+E33)/2</f>
        <v>93.44434299804378</v>
      </c>
    </row>
    <row r="34" spans="1:6" s="83" customFormat="1" ht="19.5" customHeight="1">
      <c r="A34" s="80" t="s">
        <v>4</v>
      </c>
      <c r="B34" s="81">
        <f>SUM(B7:B15,B18:B32)</f>
        <v>250.38999999999993</v>
      </c>
      <c r="C34" s="81">
        <f>B34/$B$34*100</f>
        <v>100</v>
      </c>
      <c r="D34" s="81">
        <f>SUM(D7:D15,D18:D32)</f>
        <v>245.84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9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417</v>
      </c>
      <c r="C4" s="92"/>
      <c r="D4" s="90" t="s">
        <v>418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419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5.08</v>
      </c>
      <c r="C7" s="65">
        <f aca="true" t="shared" si="0" ref="C7:C16">B7/$B$34*100</f>
        <v>2.106048671282285</v>
      </c>
      <c r="D7" s="65">
        <v>6.84</v>
      </c>
      <c r="E7" s="65">
        <f aca="true" t="shared" si="1" ref="E7:E16">D7/$D$34*100</f>
        <v>2.7703523693803156</v>
      </c>
      <c r="F7" s="66">
        <f>(C7+E7)/2</f>
        <v>2.4382005203313</v>
      </c>
    </row>
    <row r="8" spans="1:6" s="67" customFormat="1" ht="19.5" customHeight="1">
      <c r="A8" s="68" t="s">
        <v>6</v>
      </c>
      <c r="B8" s="69">
        <v>1.04</v>
      </c>
      <c r="C8" s="69">
        <f t="shared" si="0"/>
        <v>0.43115957049873543</v>
      </c>
      <c r="D8" s="69">
        <v>1.42</v>
      </c>
      <c r="E8" s="69">
        <f t="shared" si="1"/>
        <v>0.5751316322397731</v>
      </c>
      <c r="F8" s="70">
        <f aca="true" t="shared" si="2" ref="F8:F16">(C8+E8)/2</f>
        <v>0.5031456013692543</v>
      </c>
    </row>
    <row r="9" spans="1:6" s="67" customFormat="1" ht="19.5" customHeight="1">
      <c r="A9" s="64" t="s">
        <v>1</v>
      </c>
      <c r="B9" s="65">
        <v>0.12</v>
      </c>
      <c r="C9" s="65">
        <f t="shared" si="0"/>
        <v>0.04974918121139255</v>
      </c>
      <c r="D9" s="65">
        <v>0</v>
      </c>
      <c r="E9" s="65">
        <f t="shared" si="1"/>
        <v>0</v>
      </c>
      <c r="F9" s="66">
        <f t="shared" si="2"/>
        <v>0.024874590605696276</v>
      </c>
    </row>
    <row r="10" spans="1:6" s="67" customFormat="1" ht="19.5" customHeight="1">
      <c r="A10" s="68" t="s">
        <v>2</v>
      </c>
      <c r="B10" s="69">
        <v>5.38</v>
      </c>
      <c r="C10" s="69">
        <f t="shared" si="0"/>
        <v>2.230421624310766</v>
      </c>
      <c r="D10" s="69">
        <v>10.71</v>
      </c>
      <c r="E10" s="69">
        <f t="shared" si="1"/>
        <v>4.337788578371811</v>
      </c>
      <c r="F10" s="70">
        <f t="shared" si="2"/>
        <v>3.2841051013412885</v>
      </c>
    </row>
    <row r="11" spans="1:6" s="67" customFormat="1" ht="19.5" customHeight="1">
      <c r="A11" s="64" t="s">
        <v>9</v>
      </c>
      <c r="B11" s="65">
        <v>2.39</v>
      </c>
      <c r="C11" s="65">
        <f t="shared" si="0"/>
        <v>0.9908378591269017</v>
      </c>
      <c r="D11" s="65">
        <v>3.95</v>
      </c>
      <c r="E11" s="65">
        <f t="shared" si="1"/>
        <v>1.59983799108951</v>
      </c>
      <c r="F11" s="66">
        <f t="shared" si="2"/>
        <v>1.2953379251082058</v>
      </c>
    </row>
    <row r="12" spans="1:6" s="67" customFormat="1" ht="19.5" customHeight="1">
      <c r="A12" s="68" t="s">
        <v>13</v>
      </c>
      <c r="B12" s="69">
        <v>5.81</v>
      </c>
      <c r="C12" s="69">
        <f t="shared" si="0"/>
        <v>2.4086895236515895</v>
      </c>
      <c r="D12" s="69">
        <v>8.93</v>
      </c>
      <c r="E12" s="69">
        <f t="shared" si="1"/>
        <v>3.616848926690967</v>
      </c>
      <c r="F12" s="70">
        <f t="shared" si="2"/>
        <v>3.0127692251712785</v>
      </c>
    </row>
    <row r="13" spans="1:6" s="67" customFormat="1" ht="19.5" customHeight="1">
      <c r="A13" s="64" t="s">
        <v>10</v>
      </c>
      <c r="B13" s="65">
        <v>0.84</v>
      </c>
      <c r="C13" s="65">
        <f t="shared" si="0"/>
        <v>0.3482442684797479</v>
      </c>
      <c r="D13" s="65">
        <v>1.14</v>
      </c>
      <c r="E13" s="65">
        <f t="shared" si="1"/>
        <v>0.4617253948967192</v>
      </c>
      <c r="F13" s="66">
        <f t="shared" si="2"/>
        <v>0.4049848316882335</v>
      </c>
    </row>
    <row r="14" spans="1:6" s="67" customFormat="1" ht="19.5" customHeight="1">
      <c r="A14" s="68" t="s">
        <v>11</v>
      </c>
      <c r="B14" s="69">
        <v>2.76</v>
      </c>
      <c r="C14" s="69">
        <f t="shared" si="0"/>
        <v>1.1442311678620287</v>
      </c>
      <c r="D14" s="69">
        <v>4.02</v>
      </c>
      <c r="E14" s="69">
        <f t="shared" si="1"/>
        <v>1.628189550425273</v>
      </c>
      <c r="F14" s="70">
        <f t="shared" si="2"/>
        <v>1.386210359143651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0.4</v>
      </c>
      <c r="E15" s="65">
        <f t="shared" si="1"/>
        <v>0.16200891049007693</v>
      </c>
      <c r="F15" s="66">
        <f t="shared" si="2"/>
        <v>0.08100445524503846</v>
      </c>
    </row>
    <row r="16" spans="1:6" s="67" customFormat="1" ht="19.5" customHeight="1">
      <c r="A16" s="71"/>
      <c r="B16" s="72">
        <f>SUM(B7:B15)</f>
        <v>23.42</v>
      </c>
      <c r="C16" s="72">
        <f t="shared" si="0"/>
        <v>9.709381866423447</v>
      </c>
      <c r="D16" s="72">
        <f>SUM(D7:D15)</f>
        <v>37.40999999999999</v>
      </c>
      <c r="E16" s="72">
        <f t="shared" si="1"/>
        <v>15.151883353584441</v>
      </c>
      <c r="F16" s="73">
        <f t="shared" si="2"/>
        <v>12.430632610003943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46.94</v>
      </c>
      <c r="C18" s="65">
        <f aca="true" t="shared" si="3" ref="C18:C32">B18/$B$34*100</f>
        <v>19.46022138385639</v>
      </c>
      <c r="D18" s="65">
        <v>40.4</v>
      </c>
      <c r="E18" s="65">
        <f aca="true" t="shared" si="4" ref="E18:E34">D18/$D$34*100</f>
        <v>16.36289995949777</v>
      </c>
      <c r="F18" s="66">
        <f>(C18+E18)/2</f>
        <v>17.91156067167708</v>
      </c>
    </row>
    <row r="19" spans="1:6" s="67" customFormat="1" ht="19.5" customHeight="1">
      <c r="A19" s="68" t="s">
        <v>15</v>
      </c>
      <c r="B19" s="69">
        <v>44.43</v>
      </c>
      <c r="C19" s="69">
        <f t="shared" si="3"/>
        <v>18.419634343518094</v>
      </c>
      <c r="D19" s="69">
        <v>38.09</v>
      </c>
      <c r="E19" s="69">
        <f t="shared" si="4"/>
        <v>15.427298501417578</v>
      </c>
      <c r="F19" s="70">
        <f aca="true" t="shared" si="5" ref="F19:F34">(C19+E19)/2</f>
        <v>16.923466422467836</v>
      </c>
    </row>
    <row r="20" spans="1:6" s="67" customFormat="1" ht="19.5" customHeight="1">
      <c r="A20" s="64" t="s">
        <v>16</v>
      </c>
      <c r="B20" s="65">
        <v>13.23</v>
      </c>
      <c r="C20" s="65">
        <f t="shared" si="3"/>
        <v>5.4848472285560295</v>
      </c>
      <c r="D20" s="65">
        <v>14.39</v>
      </c>
      <c r="E20" s="65">
        <f t="shared" si="4"/>
        <v>5.828270554880518</v>
      </c>
      <c r="F20" s="66">
        <f t="shared" si="5"/>
        <v>5.656558891718274</v>
      </c>
    </row>
    <row r="21" spans="1:6" s="67" customFormat="1" ht="19.5" customHeight="1">
      <c r="A21" s="68" t="s">
        <v>17</v>
      </c>
      <c r="B21" s="69">
        <v>9.52</v>
      </c>
      <c r="C21" s="69">
        <f t="shared" si="3"/>
        <v>3.946768376103809</v>
      </c>
      <c r="D21" s="69">
        <v>10.58</v>
      </c>
      <c r="E21" s="69">
        <f t="shared" si="4"/>
        <v>4.285135682462535</v>
      </c>
      <c r="F21" s="70">
        <f t="shared" si="5"/>
        <v>4.1159520292831715</v>
      </c>
    </row>
    <row r="22" spans="1:6" s="67" customFormat="1" ht="19.5" customHeight="1">
      <c r="A22" s="64" t="s">
        <v>18</v>
      </c>
      <c r="B22" s="65">
        <v>0.46</v>
      </c>
      <c r="C22" s="65">
        <f t="shared" si="3"/>
        <v>0.19070519464367147</v>
      </c>
      <c r="D22" s="65">
        <v>3.61</v>
      </c>
      <c r="E22" s="65">
        <f t="shared" si="4"/>
        <v>1.4621304171729443</v>
      </c>
      <c r="F22" s="66">
        <f t="shared" si="5"/>
        <v>0.8264178059083079</v>
      </c>
    </row>
    <row r="23" spans="1:6" s="67" customFormat="1" ht="19.5" customHeight="1">
      <c r="A23" s="68" t="s">
        <v>43</v>
      </c>
      <c r="B23" s="69">
        <v>3.27</v>
      </c>
      <c r="C23" s="69">
        <f t="shared" si="3"/>
        <v>1.355665188010447</v>
      </c>
      <c r="D23" s="69">
        <v>0</v>
      </c>
      <c r="E23" s="69">
        <f t="shared" si="4"/>
        <v>0</v>
      </c>
      <c r="F23" s="70">
        <f t="shared" si="5"/>
        <v>0.6778325940052236</v>
      </c>
    </row>
    <row r="24" spans="1:6" s="67" customFormat="1" ht="19.5" customHeight="1">
      <c r="A24" s="64" t="s">
        <v>19</v>
      </c>
      <c r="B24" s="65">
        <v>7.02</v>
      </c>
      <c r="C24" s="65">
        <f t="shared" si="3"/>
        <v>2.910327100866464</v>
      </c>
      <c r="D24" s="65">
        <v>9.28</v>
      </c>
      <c r="E24" s="65">
        <f t="shared" si="4"/>
        <v>3.758606723369785</v>
      </c>
      <c r="F24" s="66">
        <f t="shared" si="5"/>
        <v>3.3344669121181245</v>
      </c>
    </row>
    <row r="25" spans="1:6" s="67" customFormat="1" ht="19.5" customHeight="1">
      <c r="A25" s="68" t="s">
        <v>26</v>
      </c>
      <c r="B25" s="69">
        <v>10.97</v>
      </c>
      <c r="C25" s="69">
        <f t="shared" si="3"/>
        <v>4.547904315741469</v>
      </c>
      <c r="D25" s="69">
        <v>7.16</v>
      </c>
      <c r="E25" s="69">
        <f t="shared" si="4"/>
        <v>2.899959497772377</v>
      </c>
      <c r="F25" s="70">
        <f t="shared" si="5"/>
        <v>3.723931906756923</v>
      </c>
    </row>
    <row r="26" spans="1:6" s="67" customFormat="1" ht="19.5" customHeight="1">
      <c r="A26" s="64" t="s">
        <v>20</v>
      </c>
      <c r="B26" s="65">
        <v>5.97</v>
      </c>
      <c r="C26" s="65">
        <f t="shared" si="3"/>
        <v>2.4750217652667796</v>
      </c>
      <c r="D26" s="65">
        <v>6.46</v>
      </c>
      <c r="E26" s="65">
        <f t="shared" si="4"/>
        <v>2.6164439044147425</v>
      </c>
      <c r="F26" s="66">
        <f t="shared" si="5"/>
        <v>2.545732834840761</v>
      </c>
    </row>
    <row r="27" spans="1:6" s="67" customFormat="1" ht="19.5" customHeight="1">
      <c r="A27" s="68" t="s">
        <v>3</v>
      </c>
      <c r="B27" s="69">
        <v>0.01</v>
      </c>
      <c r="C27" s="69">
        <f t="shared" si="3"/>
        <v>0.00414576510094938</v>
      </c>
      <c r="D27" s="69">
        <v>0</v>
      </c>
      <c r="E27" s="69">
        <f t="shared" si="4"/>
        <v>0</v>
      </c>
      <c r="F27" s="70">
        <f t="shared" si="5"/>
        <v>0.00207288255047469</v>
      </c>
    </row>
    <row r="28" spans="1:6" s="67" customFormat="1" ht="19.5" customHeight="1">
      <c r="A28" s="64" t="s">
        <v>21</v>
      </c>
      <c r="B28" s="65">
        <v>0</v>
      </c>
      <c r="C28" s="65">
        <f t="shared" si="3"/>
        <v>0</v>
      </c>
      <c r="D28" s="65">
        <v>34.45</v>
      </c>
      <c r="E28" s="65">
        <f t="shared" si="4"/>
        <v>13.953017415957877</v>
      </c>
      <c r="F28" s="66">
        <f t="shared" si="5"/>
        <v>6.9765087079789385</v>
      </c>
    </row>
    <row r="29" spans="1:6" s="67" customFormat="1" ht="19.5" customHeight="1">
      <c r="A29" s="68" t="s">
        <v>22</v>
      </c>
      <c r="B29" s="69">
        <v>0</v>
      </c>
      <c r="C29" s="69">
        <f t="shared" si="3"/>
        <v>0</v>
      </c>
      <c r="D29" s="69">
        <v>2.95</v>
      </c>
      <c r="E29" s="69">
        <f t="shared" si="4"/>
        <v>1.1948157148643175</v>
      </c>
      <c r="F29" s="70">
        <f t="shared" si="5"/>
        <v>0.5974078574321587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30.11</v>
      </c>
      <c r="C31" s="69">
        <f t="shared" si="3"/>
        <v>12.482898718958582</v>
      </c>
      <c r="D31" s="69">
        <v>27.31</v>
      </c>
      <c r="E31" s="69">
        <f t="shared" si="4"/>
        <v>11.061158363710003</v>
      </c>
      <c r="F31" s="70">
        <f t="shared" si="5"/>
        <v>11.772028541334294</v>
      </c>
    </row>
    <row r="32" spans="1:6" s="67" customFormat="1" ht="19.5" customHeight="1">
      <c r="A32" s="64" t="s">
        <v>25</v>
      </c>
      <c r="B32" s="65">
        <v>45.86</v>
      </c>
      <c r="C32" s="65">
        <f t="shared" si="3"/>
        <v>19.012478752953854</v>
      </c>
      <c r="D32" s="65">
        <v>14.81</v>
      </c>
      <c r="E32" s="65">
        <f t="shared" si="4"/>
        <v>5.998379910895099</v>
      </c>
      <c r="F32" s="66">
        <f t="shared" si="5"/>
        <v>12.505429331924477</v>
      </c>
    </row>
    <row r="33" spans="1:6" s="79" customFormat="1" ht="19.5" customHeight="1">
      <c r="A33" s="76"/>
      <c r="B33" s="77">
        <f>SUM(B18:B32)</f>
        <v>217.79000000000002</v>
      </c>
      <c r="C33" s="77">
        <f>B33/$B$34*100</f>
        <v>90.29061813357654</v>
      </c>
      <c r="D33" s="77">
        <f>SUM(D18:D32)</f>
        <v>209.49</v>
      </c>
      <c r="E33" s="77">
        <f t="shared" si="4"/>
        <v>84.84811664641555</v>
      </c>
      <c r="F33" s="78">
        <f>(C33+E33)/2</f>
        <v>87.56936738999605</v>
      </c>
    </row>
    <row r="34" spans="1:6" s="83" customFormat="1" ht="19.5" customHeight="1">
      <c r="A34" s="80" t="s">
        <v>4</v>
      </c>
      <c r="B34" s="81">
        <f>SUM(B7:B15,B18:B32)</f>
        <v>241.21000000000004</v>
      </c>
      <c r="C34" s="81">
        <f>B34/$B$34*100</f>
        <v>100</v>
      </c>
      <c r="D34" s="81">
        <f>SUM(D7:D15,D18:D32)</f>
        <v>246.90000000000003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" formula="1"/>
  </ignoredErrors>
</worksheet>
</file>

<file path=xl/worksheets/sheet9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421</v>
      </c>
      <c r="C4" s="92"/>
      <c r="D4" s="90" t="s">
        <v>422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423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10.04</v>
      </c>
      <c r="C7" s="65">
        <f aca="true" t="shared" si="0" ref="C7:C16">B7/$B$34*100</f>
        <v>4.147217976785493</v>
      </c>
      <c r="D7" s="65">
        <v>7.1</v>
      </c>
      <c r="E7" s="65">
        <f aca="true" t="shared" si="1" ref="E7:E16">D7/$D$34*100</f>
        <v>2.8315054835493516</v>
      </c>
      <c r="F7" s="66">
        <f>(C7+E7)/2</f>
        <v>3.4893617301674222</v>
      </c>
    </row>
    <row r="8" spans="1:6" s="67" customFormat="1" ht="19.5" customHeight="1">
      <c r="A8" s="68" t="s">
        <v>6</v>
      </c>
      <c r="B8" s="69">
        <v>0.6</v>
      </c>
      <c r="C8" s="69">
        <f t="shared" si="0"/>
        <v>0.24784171176008923</v>
      </c>
      <c r="D8" s="69">
        <v>0.47</v>
      </c>
      <c r="E8" s="69">
        <f t="shared" si="1"/>
        <v>0.18743768693918242</v>
      </c>
      <c r="F8" s="70">
        <f aca="true" t="shared" si="2" ref="F8:F16">(C8+E8)/2</f>
        <v>0.21763969934963584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8.07</v>
      </c>
      <c r="C10" s="69">
        <f t="shared" si="0"/>
        <v>3.3334710231732005</v>
      </c>
      <c r="D10" s="69">
        <v>8.47</v>
      </c>
      <c r="E10" s="69">
        <f t="shared" si="1"/>
        <v>3.377866400797607</v>
      </c>
      <c r="F10" s="70">
        <f t="shared" si="2"/>
        <v>3.3556687119854036</v>
      </c>
    </row>
    <row r="11" spans="1:6" s="67" customFormat="1" ht="19.5" customHeight="1">
      <c r="A11" s="64" t="s">
        <v>9</v>
      </c>
      <c r="B11" s="65">
        <v>7.77</v>
      </c>
      <c r="C11" s="65">
        <f t="shared" si="0"/>
        <v>3.2095501672931555</v>
      </c>
      <c r="D11" s="65">
        <v>2.68</v>
      </c>
      <c r="E11" s="65">
        <f t="shared" si="1"/>
        <v>1.0687936191425722</v>
      </c>
      <c r="F11" s="66">
        <f t="shared" si="2"/>
        <v>2.139171893217864</v>
      </c>
    </row>
    <row r="12" spans="1:6" s="67" customFormat="1" ht="19.5" customHeight="1">
      <c r="A12" s="68" t="s">
        <v>13</v>
      </c>
      <c r="B12" s="69">
        <v>8.03</v>
      </c>
      <c r="C12" s="69">
        <f t="shared" si="0"/>
        <v>3.316948242389194</v>
      </c>
      <c r="D12" s="69">
        <v>8.31</v>
      </c>
      <c r="E12" s="69">
        <f t="shared" si="1"/>
        <v>3.3140578265204383</v>
      </c>
      <c r="F12" s="70">
        <f t="shared" si="2"/>
        <v>3.3155030344548164</v>
      </c>
    </row>
    <row r="13" spans="1:6" s="67" customFormat="1" ht="19.5" customHeight="1">
      <c r="A13" s="64" t="s">
        <v>10</v>
      </c>
      <c r="B13" s="65">
        <v>2.04</v>
      </c>
      <c r="C13" s="65">
        <f t="shared" si="0"/>
        <v>0.8426618199843035</v>
      </c>
      <c r="D13" s="65">
        <v>2.08</v>
      </c>
      <c r="E13" s="65">
        <f t="shared" si="1"/>
        <v>0.8295114656031903</v>
      </c>
      <c r="F13" s="66">
        <f t="shared" si="2"/>
        <v>0.8360866427937469</v>
      </c>
    </row>
    <row r="14" spans="1:6" s="67" customFormat="1" ht="19.5" customHeight="1">
      <c r="A14" s="68" t="s">
        <v>11</v>
      </c>
      <c r="B14" s="69">
        <v>4.21</v>
      </c>
      <c r="C14" s="69">
        <f t="shared" si="0"/>
        <v>1.7390226775166262</v>
      </c>
      <c r="D14" s="69">
        <v>4.23</v>
      </c>
      <c r="E14" s="69">
        <f t="shared" si="1"/>
        <v>1.686939182452642</v>
      </c>
      <c r="F14" s="70">
        <f t="shared" si="2"/>
        <v>1.7129809299846341</v>
      </c>
    </row>
    <row r="15" spans="1:6" s="67" customFormat="1" ht="19.5" customHeight="1">
      <c r="A15" s="64" t="s">
        <v>12</v>
      </c>
      <c r="B15" s="65">
        <v>0.03</v>
      </c>
      <c r="C15" s="65">
        <f t="shared" si="0"/>
        <v>0.012392085588004462</v>
      </c>
      <c r="D15" s="65">
        <v>0</v>
      </c>
      <c r="E15" s="65">
        <f t="shared" si="1"/>
        <v>0</v>
      </c>
      <c r="F15" s="66">
        <f t="shared" si="2"/>
        <v>0.006196042794002231</v>
      </c>
    </row>
    <row r="16" spans="1:6" s="67" customFormat="1" ht="19.5" customHeight="1">
      <c r="A16" s="71"/>
      <c r="B16" s="72">
        <f>SUM(B7:B15)</f>
        <v>40.79</v>
      </c>
      <c r="C16" s="72">
        <f t="shared" si="0"/>
        <v>16.849105704490068</v>
      </c>
      <c r="D16" s="72">
        <f>SUM(D7:D15)</f>
        <v>33.34</v>
      </c>
      <c r="E16" s="72">
        <f t="shared" si="1"/>
        <v>13.296111665004984</v>
      </c>
      <c r="F16" s="73">
        <f t="shared" si="2"/>
        <v>15.072608684747525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29.08</v>
      </c>
      <c r="C18" s="65">
        <f aca="true" t="shared" si="3" ref="C18:C32">B18/$B$34*100</f>
        <v>12.012061629972324</v>
      </c>
      <c r="D18" s="65">
        <v>51.06</v>
      </c>
      <c r="E18" s="65">
        <f aca="true" t="shared" si="4" ref="E18:E34">D18/$D$34*100</f>
        <v>20.362911266201394</v>
      </c>
      <c r="F18" s="66">
        <f>(C18+E18)/2</f>
        <v>16.187486448086858</v>
      </c>
    </row>
    <row r="19" spans="1:6" s="67" customFormat="1" ht="19.5" customHeight="1">
      <c r="A19" s="68" t="s">
        <v>15</v>
      </c>
      <c r="B19" s="69">
        <v>21.19</v>
      </c>
      <c r="C19" s="69">
        <f t="shared" si="3"/>
        <v>8.752943120327153</v>
      </c>
      <c r="D19" s="69">
        <v>82.17</v>
      </c>
      <c r="E19" s="69">
        <f t="shared" si="4"/>
        <v>32.76969092721834</v>
      </c>
      <c r="F19" s="70">
        <f aca="true" t="shared" si="5" ref="F19:F34">(C19+E19)/2</f>
        <v>20.761317023772747</v>
      </c>
    </row>
    <row r="20" spans="1:6" s="67" customFormat="1" ht="19.5" customHeight="1">
      <c r="A20" s="64" t="s">
        <v>16</v>
      </c>
      <c r="B20" s="65">
        <v>20.66</v>
      </c>
      <c r="C20" s="65">
        <f t="shared" si="3"/>
        <v>8.534016274939074</v>
      </c>
      <c r="D20" s="65">
        <v>8.03</v>
      </c>
      <c r="E20" s="65">
        <f t="shared" si="4"/>
        <v>3.2023928215353927</v>
      </c>
      <c r="F20" s="66">
        <f t="shared" si="5"/>
        <v>5.868204548237233</v>
      </c>
    </row>
    <row r="21" spans="1:6" s="67" customFormat="1" ht="19.5" customHeight="1">
      <c r="A21" s="68" t="s">
        <v>17</v>
      </c>
      <c r="B21" s="69">
        <v>34.55</v>
      </c>
      <c r="C21" s="69">
        <f t="shared" si="3"/>
        <v>14.271551902185136</v>
      </c>
      <c r="D21" s="69">
        <v>3.3</v>
      </c>
      <c r="E21" s="69">
        <f t="shared" si="4"/>
        <v>1.3160518444666</v>
      </c>
      <c r="F21" s="70">
        <f t="shared" si="5"/>
        <v>7.793801873325868</v>
      </c>
    </row>
    <row r="22" spans="1:6" s="67" customFormat="1" ht="19.5" customHeight="1">
      <c r="A22" s="64" t="s">
        <v>18</v>
      </c>
      <c r="B22" s="65">
        <v>7</v>
      </c>
      <c r="C22" s="65">
        <f t="shared" si="3"/>
        <v>2.8914866372010413</v>
      </c>
      <c r="D22" s="65">
        <v>2.03</v>
      </c>
      <c r="E22" s="65">
        <f t="shared" si="4"/>
        <v>0.8095712861415751</v>
      </c>
      <c r="F22" s="66">
        <f t="shared" si="5"/>
        <v>1.850528961671308</v>
      </c>
    </row>
    <row r="23" spans="1:6" s="67" customFormat="1" ht="19.5" customHeight="1">
      <c r="A23" s="68" t="s">
        <v>43</v>
      </c>
      <c r="B23" s="69">
        <v>1.89</v>
      </c>
      <c r="C23" s="69">
        <f t="shared" si="3"/>
        <v>0.7807013920442811</v>
      </c>
      <c r="D23" s="69">
        <v>0.43</v>
      </c>
      <c r="E23" s="69">
        <f t="shared" si="4"/>
        <v>0.1714855433698903</v>
      </c>
      <c r="F23" s="70">
        <f t="shared" si="5"/>
        <v>0.4760934677070857</v>
      </c>
    </row>
    <row r="24" spans="1:6" s="67" customFormat="1" ht="19.5" customHeight="1">
      <c r="A24" s="64" t="s">
        <v>19</v>
      </c>
      <c r="B24" s="65">
        <v>13.08</v>
      </c>
      <c r="C24" s="65">
        <f t="shared" si="3"/>
        <v>5.402949316369946</v>
      </c>
      <c r="D24" s="65">
        <v>9.74</v>
      </c>
      <c r="E24" s="65">
        <f t="shared" si="4"/>
        <v>3.884346959122632</v>
      </c>
      <c r="F24" s="66">
        <f t="shared" si="5"/>
        <v>4.643648137746289</v>
      </c>
    </row>
    <row r="25" spans="1:6" s="67" customFormat="1" ht="19.5" customHeight="1">
      <c r="A25" s="68" t="s">
        <v>26</v>
      </c>
      <c r="B25" s="69">
        <v>2.23</v>
      </c>
      <c r="C25" s="69">
        <f t="shared" si="3"/>
        <v>0.9211450287083317</v>
      </c>
      <c r="D25" s="69">
        <v>4.11</v>
      </c>
      <c r="E25" s="69">
        <f t="shared" si="4"/>
        <v>1.6390827517447657</v>
      </c>
      <c r="F25" s="70">
        <f t="shared" si="5"/>
        <v>1.2801138902265488</v>
      </c>
    </row>
    <row r="26" spans="1:6" s="67" customFormat="1" ht="19.5" customHeight="1">
      <c r="A26" s="64" t="s">
        <v>20</v>
      </c>
      <c r="B26" s="65">
        <v>5.27</v>
      </c>
      <c r="C26" s="65">
        <f t="shared" si="3"/>
        <v>2.1768763682927834</v>
      </c>
      <c r="D26" s="65">
        <v>7.14</v>
      </c>
      <c r="E26" s="65">
        <f t="shared" si="4"/>
        <v>2.8474576271186436</v>
      </c>
      <c r="F26" s="66">
        <f t="shared" si="5"/>
        <v>2.5121669977057133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0</v>
      </c>
      <c r="E27" s="69">
        <f t="shared" si="4"/>
        <v>0</v>
      </c>
      <c r="F27" s="70">
        <f t="shared" si="5"/>
        <v>0</v>
      </c>
    </row>
    <row r="28" spans="1:6" s="67" customFormat="1" ht="19.5" customHeight="1">
      <c r="A28" s="64" t="s">
        <v>21</v>
      </c>
      <c r="B28" s="65">
        <v>0</v>
      </c>
      <c r="C28" s="65">
        <f t="shared" si="3"/>
        <v>0</v>
      </c>
      <c r="D28" s="65">
        <v>0</v>
      </c>
      <c r="E28" s="65">
        <f t="shared" si="4"/>
        <v>0</v>
      </c>
      <c r="F28" s="66">
        <f t="shared" si="5"/>
        <v>0</v>
      </c>
    </row>
    <row r="29" spans="1:6" s="67" customFormat="1" ht="19.5" customHeight="1">
      <c r="A29" s="68" t="s">
        <v>22</v>
      </c>
      <c r="B29" s="69">
        <v>0.41</v>
      </c>
      <c r="C29" s="69">
        <f t="shared" si="3"/>
        <v>0.16935850303606098</v>
      </c>
      <c r="D29" s="69">
        <v>2.3</v>
      </c>
      <c r="E29" s="69">
        <f t="shared" si="4"/>
        <v>0.9172482552342969</v>
      </c>
      <c r="F29" s="70">
        <f t="shared" si="5"/>
        <v>0.5433033791351789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28.25</v>
      </c>
      <c r="C31" s="69">
        <f t="shared" si="3"/>
        <v>11.6692139287042</v>
      </c>
      <c r="D31" s="69">
        <v>22.7</v>
      </c>
      <c r="E31" s="69">
        <f t="shared" si="4"/>
        <v>9.052841475573278</v>
      </c>
      <c r="F31" s="70">
        <f t="shared" si="5"/>
        <v>10.361027702138738</v>
      </c>
    </row>
    <row r="32" spans="1:6" s="67" customFormat="1" ht="19.5" customHeight="1">
      <c r="A32" s="64" t="s">
        <v>25</v>
      </c>
      <c r="B32" s="65">
        <v>37.69</v>
      </c>
      <c r="C32" s="65">
        <f t="shared" si="3"/>
        <v>15.568590193729607</v>
      </c>
      <c r="D32" s="65">
        <v>24.4</v>
      </c>
      <c r="E32" s="65">
        <f t="shared" si="4"/>
        <v>9.730807577268195</v>
      </c>
      <c r="F32" s="66">
        <f t="shared" si="5"/>
        <v>12.6496988854989</v>
      </c>
    </row>
    <row r="33" spans="1:6" s="79" customFormat="1" ht="19.5" customHeight="1">
      <c r="A33" s="76"/>
      <c r="B33" s="77">
        <f>SUM(B18:B32)</f>
        <v>201.29999999999998</v>
      </c>
      <c r="C33" s="77">
        <f>B33/$B$34*100</f>
        <v>83.15089429550994</v>
      </c>
      <c r="D33" s="77">
        <f>SUM(D18:D32)</f>
        <v>217.41000000000005</v>
      </c>
      <c r="E33" s="77">
        <f t="shared" si="4"/>
        <v>86.70388833499503</v>
      </c>
      <c r="F33" s="78">
        <f>(C33+E33)/2</f>
        <v>84.92739131525249</v>
      </c>
    </row>
    <row r="34" spans="1:6" s="83" customFormat="1" ht="19.5" customHeight="1">
      <c r="A34" s="80" t="s">
        <v>4</v>
      </c>
      <c r="B34" s="81">
        <f>SUM(B7:B15,B18:B32)</f>
        <v>242.08999999999997</v>
      </c>
      <c r="C34" s="81">
        <f>B34/$B$34*100</f>
        <v>100</v>
      </c>
      <c r="D34" s="81">
        <f>SUM(D7:D15,D18:D32)</f>
        <v>250.75000000000003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16 C33:C34" formula="1"/>
  </ignoredErrors>
</worksheet>
</file>

<file path=xl/worksheets/sheet9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425</v>
      </c>
      <c r="C4" s="92"/>
      <c r="D4" s="90" t="s">
        <v>426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427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3.4</v>
      </c>
      <c r="C7" s="65">
        <f aca="true" t="shared" si="0" ref="C7:C15">B7/$B$34*100</f>
        <v>1.4165486209482545</v>
      </c>
      <c r="D7" s="65">
        <v>4.93</v>
      </c>
      <c r="E7" s="65">
        <f aca="true" t="shared" si="1" ref="E7:E16">D7/$D$34*100</f>
        <v>2.018837018837019</v>
      </c>
      <c r="F7" s="66">
        <f>(C7+E7)/2</f>
        <v>1.717692819892637</v>
      </c>
    </row>
    <row r="8" spans="1:6" s="67" customFormat="1" ht="19.5" customHeight="1">
      <c r="A8" s="68" t="s">
        <v>6</v>
      </c>
      <c r="B8" s="69">
        <v>1.81</v>
      </c>
      <c r="C8" s="69">
        <f t="shared" si="0"/>
        <v>0.7541038246812767</v>
      </c>
      <c r="D8" s="69">
        <v>0.88</v>
      </c>
      <c r="E8" s="69">
        <f t="shared" si="1"/>
        <v>0.3603603603603604</v>
      </c>
      <c r="F8" s="70">
        <f aca="true" t="shared" si="2" ref="F8:F16">(C8+E8)/2</f>
        <v>0.5572320925208185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0.03</v>
      </c>
      <c r="E9" s="65">
        <f t="shared" si="1"/>
        <v>0.012285012285012288</v>
      </c>
      <c r="F9" s="66">
        <f t="shared" si="2"/>
        <v>0.006142506142506144</v>
      </c>
    </row>
    <row r="10" spans="1:6" s="67" customFormat="1" ht="19.5" customHeight="1">
      <c r="A10" s="68" t="s">
        <v>2</v>
      </c>
      <c r="B10" s="69">
        <v>3.09</v>
      </c>
      <c r="C10" s="69">
        <f t="shared" si="0"/>
        <v>1.2873927172735606</v>
      </c>
      <c r="D10" s="69">
        <v>2.53</v>
      </c>
      <c r="E10" s="69">
        <f t="shared" si="1"/>
        <v>1.0360360360360361</v>
      </c>
      <c r="F10" s="70">
        <f t="shared" si="2"/>
        <v>1.1617143766547984</v>
      </c>
    </row>
    <row r="11" spans="1:6" s="67" customFormat="1" ht="19.5" customHeight="1">
      <c r="A11" s="64" t="s">
        <v>9</v>
      </c>
      <c r="B11" s="65">
        <v>3.18</v>
      </c>
      <c r="C11" s="65">
        <f t="shared" si="0"/>
        <v>1.3248895925339559</v>
      </c>
      <c r="D11" s="65">
        <v>3.39</v>
      </c>
      <c r="E11" s="65">
        <f t="shared" si="1"/>
        <v>1.3882063882063886</v>
      </c>
      <c r="F11" s="66">
        <f t="shared" si="2"/>
        <v>1.3565479903701723</v>
      </c>
    </row>
    <row r="12" spans="1:6" s="67" customFormat="1" ht="19.5" customHeight="1">
      <c r="A12" s="68" t="s">
        <v>13</v>
      </c>
      <c r="B12" s="69">
        <v>3.64</v>
      </c>
      <c r="C12" s="69">
        <f t="shared" si="0"/>
        <v>1.516540288309308</v>
      </c>
      <c r="D12" s="69">
        <v>8.1</v>
      </c>
      <c r="E12" s="69">
        <f t="shared" si="1"/>
        <v>3.316953316953317</v>
      </c>
      <c r="F12" s="70">
        <f t="shared" si="2"/>
        <v>2.4167468026313124</v>
      </c>
    </row>
    <row r="13" spans="1:6" s="67" customFormat="1" ht="19.5" customHeight="1">
      <c r="A13" s="64" t="s">
        <v>10</v>
      </c>
      <c r="B13" s="65">
        <v>0.62</v>
      </c>
      <c r="C13" s="65">
        <f t="shared" si="0"/>
        <v>0.2583118073493876</v>
      </c>
      <c r="D13" s="65">
        <v>0.9</v>
      </c>
      <c r="E13" s="65">
        <f t="shared" si="1"/>
        <v>0.3685503685503686</v>
      </c>
      <c r="F13" s="66">
        <f t="shared" si="2"/>
        <v>0.31343108794987806</v>
      </c>
    </row>
    <row r="14" spans="1:6" s="67" customFormat="1" ht="19.5" customHeight="1">
      <c r="A14" s="68" t="s">
        <v>11</v>
      </c>
      <c r="B14" s="69">
        <v>0.99</v>
      </c>
      <c r="C14" s="69">
        <f t="shared" si="0"/>
        <v>0.4124656278643447</v>
      </c>
      <c r="D14" s="69">
        <v>0.58</v>
      </c>
      <c r="E14" s="69">
        <f t="shared" si="1"/>
        <v>0.23751023751023753</v>
      </c>
      <c r="F14" s="70">
        <f t="shared" si="2"/>
        <v>0.3249879326872911</v>
      </c>
    </row>
    <row r="15" spans="1:6" s="67" customFormat="1" ht="19.5" customHeight="1">
      <c r="A15" s="64" t="s">
        <v>12</v>
      </c>
      <c r="B15" s="65">
        <v>0.01</v>
      </c>
      <c r="C15" s="65">
        <f t="shared" si="0"/>
        <v>0.004166319473377219</v>
      </c>
      <c r="D15" s="65">
        <v>0</v>
      </c>
      <c r="E15" s="65">
        <f t="shared" si="1"/>
        <v>0</v>
      </c>
      <c r="F15" s="66">
        <f t="shared" si="2"/>
        <v>0.0020831597366886096</v>
      </c>
    </row>
    <row r="16" spans="1:6" s="67" customFormat="1" ht="19.5" customHeight="1">
      <c r="A16" s="71"/>
      <c r="B16" s="72">
        <f>SUM(B7:B15)</f>
        <v>16.740000000000002</v>
      </c>
      <c r="C16" s="72">
        <f>B16/$B$34*100</f>
        <v>6.974418798433465</v>
      </c>
      <c r="D16" s="72">
        <f>SUM(D7:D15)</f>
        <v>21.339999999999996</v>
      </c>
      <c r="E16" s="72">
        <f t="shared" si="1"/>
        <v>8.73873873873874</v>
      </c>
      <c r="F16" s="73">
        <f t="shared" si="2"/>
        <v>7.856578768586102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34.92</v>
      </c>
      <c r="C18" s="65">
        <f aca="true" t="shared" si="3" ref="C18:C32">B18/$B$34*100</f>
        <v>14.54878760103325</v>
      </c>
      <c r="D18" s="65">
        <v>64.82</v>
      </c>
      <c r="E18" s="65">
        <f aca="true" t="shared" si="4" ref="E18:E34">D18/$D$34*100</f>
        <v>26.543816543816547</v>
      </c>
      <c r="F18" s="66">
        <f>(C18+E18)/2</f>
        <v>20.5463020724249</v>
      </c>
    </row>
    <row r="19" spans="1:6" s="67" customFormat="1" ht="19.5" customHeight="1">
      <c r="A19" s="68" t="s">
        <v>15</v>
      </c>
      <c r="B19" s="69">
        <v>64.84</v>
      </c>
      <c r="C19" s="69">
        <f t="shared" si="3"/>
        <v>27.014415465377894</v>
      </c>
      <c r="D19" s="69">
        <v>37.2</v>
      </c>
      <c r="E19" s="69">
        <f t="shared" si="4"/>
        <v>15.233415233415236</v>
      </c>
      <c r="F19" s="70">
        <f aca="true" t="shared" si="5" ref="F19:F34">(C19+E19)/2</f>
        <v>21.123915349396565</v>
      </c>
    </row>
    <row r="20" spans="1:6" s="67" customFormat="1" ht="19.5" customHeight="1">
      <c r="A20" s="64" t="s">
        <v>16</v>
      </c>
      <c r="B20" s="65">
        <v>4.05</v>
      </c>
      <c r="C20" s="65">
        <f t="shared" si="3"/>
        <v>1.6873593867177739</v>
      </c>
      <c r="D20" s="65">
        <v>21.3</v>
      </c>
      <c r="E20" s="65">
        <f t="shared" si="4"/>
        <v>8.722358722358724</v>
      </c>
      <c r="F20" s="66">
        <f t="shared" si="5"/>
        <v>5.2048590545382485</v>
      </c>
    </row>
    <row r="21" spans="1:6" s="67" customFormat="1" ht="19.5" customHeight="1">
      <c r="A21" s="68" t="s">
        <v>17</v>
      </c>
      <c r="B21" s="69">
        <v>9.06</v>
      </c>
      <c r="C21" s="69">
        <f t="shared" si="3"/>
        <v>3.774685442879761</v>
      </c>
      <c r="D21" s="69">
        <v>12.71</v>
      </c>
      <c r="E21" s="69">
        <f t="shared" si="4"/>
        <v>5.204750204750206</v>
      </c>
      <c r="F21" s="70">
        <f t="shared" si="5"/>
        <v>4.489717823814983</v>
      </c>
    </row>
    <row r="22" spans="1:6" s="67" customFormat="1" ht="19.5" customHeight="1">
      <c r="A22" s="64" t="s">
        <v>18</v>
      </c>
      <c r="B22" s="65">
        <v>4.87</v>
      </c>
      <c r="C22" s="65">
        <f t="shared" si="3"/>
        <v>2.028997583534706</v>
      </c>
      <c r="D22" s="65">
        <v>8.34</v>
      </c>
      <c r="E22" s="65">
        <f t="shared" si="4"/>
        <v>3.415233415233416</v>
      </c>
      <c r="F22" s="66">
        <f t="shared" si="5"/>
        <v>2.722115499384061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0.92</v>
      </c>
      <c r="E23" s="69">
        <f t="shared" si="4"/>
        <v>0.3767403767403768</v>
      </c>
      <c r="F23" s="70">
        <f t="shared" si="5"/>
        <v>0.1883701883701884</v>
      </c>
    </row>
    <row r="24" spans="1:6" s="67" customFormat="1" ht="19.5" customHeight="1">
      <c r="A24" s="64" t="s">
        <v>19</v>
      </c>
      <c r="B24" s="65">
        <v>5.48</v>
      </c>
      <c r="C24" s="65">
        <f t="shared" si="3"/>
        <v>2.2831430714107164</v>
      </c>
      <c r="D24" s="65">
        <v>5.7</v>
      </c>
      <c r="E24" s="65">
        <f t="shared" si="4"/>
        <v>2.3341523341523347</v>
      </c>
      <c r="F24" s="66">
        <f t="shared" si="5"/>
        <v>2.3086477027815255</v>
      </c>
    </row>
    <row r="25" spans="1:6" s="67" customFormat="1" ht="19.5" customHeight="1">
      <c r="A25" s="68" t="s">
        <v>26</v>
      </c>
      <c r="B25" s="69">
        <v>4.41</v>
      </c>
      <c r="C25" s="69">
        <f t="shared" si="3"/>
        <v>1.8373468877593537</v>
      </c>
      <c r="D25" s="69">
        <v>11.04</v>
      </c>
      <c r="E25" s="69">
        <f t="shared" si="4"/>
        <v>4.520884520884521</v>
      </c>
      <c r="F25" s="70">
        <f t="shared" si="5"/>
        <v>3.179115704321937</v>
      </c>
    </row>
    <row r="26" spans="1:6" s="67" customFormat="1" ht="19.5" customHeight="1">
      <c r="A26" s="64" t="s">
        <v>20</v>
      </c>
      <c r="B26" s="65">
        <v>4.98</v>
      </c>
      <c r="C26" s="65">
        <f t="shared" si="3"/>
        <v>2.0748270977418555</v>
      </c>
      <c r="D26" s="65">
        <v>5.84</v>
      </c>
      <c r="E26" s="65">
        <f t="shared" si="4"/>
        <v>2.391482391482392</v>
      </c>
      <c r="F26" s="66">
        <f t="shared" si="5"/>
        <v>2.233154744612124</v>
      </c>
    </row>
    <row r="27" spans="1:6" s="67" customFormat="1" ht="19.5" customHeight="1">
      <c r="A27" s="68" t="s">
        <v>3</v>
      </c>
      <c r="B27" s="69">
        <v>0.34</v>
      </c>
      <c r="C27" s="69">
        <f t="shared" si="3"/>
        <v>0.14165486209482547</v>
      </c>
      <c r="D27" s="69">
        <v>0</v>
      </c>
      <c r="E27" s="69">
        <f t="shared" si="4"/>
        <v>0</v>
      </c>
      <c r="F27" s="70">
        <f t="shared" si="5"/>
        <v>0.07082743104741274</v>
      </c>
    </row>
    <row r="28" spans="1:6" s="67" customFormat="1" ht="19.5" customHeight="1">
      <c r="A28" s="64" t="s">
        <v>21</v>
      </c>
      <c r="B28" s="65">
        <v>25.07</v>
      </c>
      <c r="C28" s="65">
        <f t="shared" si="3"/>
        <v>10.444962919756689</v>
      </c>
      <c r="D28" s="65">
        <v>0</v>
      </c>
      <c r="E28" s="65">
        <f t="shared" si="4"/>
        <v>0</v>
      </c>
      <c r="F28" s="66">
        <f t="shared" si="5"/>
        <v>5.2224814598783444</v>
      </c>
    </row>
    <row r="29" spans="1:6" s="67" customFormat="1" ht="19.5" customHeight="1">
      <c r="A29" s="68" t="s">
        <v>22</v>
      </c>
      <c r="B29" s="69">
        <v>0.67</v>
      </c>
      <c r="C29" s="69">
        <f t="shared" si="3"/>
        <v>0.2791434047162737</v>
      </c>
      <c r="D29" s="69">
        <v>0.38</v>
      </c>
      <c r="E29" s="69">
        <f t="shared" si="4"/>
        <v>0.15561015561015565</v>
      </c>
      <c r="F29" s="70">
        <f t="shared" si="5"/>
        <v>0.21737678016321466</v>
      </c>
    </row>
    <row r="30" spans="1:6" s="67" customFormat="1" ht="19.5" customHeight="1">
      <c r="A30" s="64" t="s">
        <v>23</v>
      </c>
      <c r="B30" s="65">
        <v>0.54</v>
      </c>
      <c r="C30" s="65">
        <f t="shared" si="3"/>
        <v>0.22498125156236987</v>
      </c>
      <c r="D30" s="65">
        <v>0</v>
      </c>
      <c r="E30" s="65">
        <f t="shared" si="4"/>
        <v>0</v>
      </c>
      <c r="F30" s="66">
        <f t="shared" si="5"/>
        <v>0.11249062578118493</v>
      </c>
    </row>
    <row r="31" spans="1:6" s="67" customFormat="1" ht="19.5" customHeight="1">
      <c r="A31" s="68" t="s">
        <v>24</v>
      </c>
      <c r="B31" s="69">
        <v>8.84</v>
      </c>
      <c r="C31" s="69">
        <f t="shared" si="3"/>
        <v>3.6830264144654614</v>
      </c>
      <c r="D31" s="69">
        <v>7.45</v>
      </c>
      <c r="E31" s="69">
        <f t="shared" si="4"/>
        <v>3.0507780507780513</v>
      </c>
      <c r="F31" s="70">
        <f t="shared" si="5"/>
        <v>3.366902232621756</v>
      </c>
    </row>
    <row r="32" spans="1:6" s="67" customFormat="1" ht="19.5" customHeight="1">
      <c r="A32" s="64" t="s">
        <v>25</v>
      </c>
      <c r="B32" s="65">
        <v>55.21</v>
      </c>
      <c r="C32" s="65">
        <f t="shared" si="3"/>
        <v>23.00224981251563</v>
      </c>
      <c r="D32" s="65">
        <v>47.16</v>
      </c>
      <c r="E32" s="65">
        <f t="shared" si="4"/>
        <v>19.312039312039314</v>
      </c>
      <c r="F32" s="66">
        <f t="shared" si="5"/>
        <v>21.157144562277473</v>
      </c>
    </row>
    <row r="33" spans="1:6" s="79" customFormat="1" ht="19.5" customHeight="1">
      <c r="A33" s="76"/>
      <c r="B33" s="77">
        <f>SUM(B18:B32)</f>
        <v>223.28</v>
      </c>
      <c r="C33" s="77">
        <f>B33/$B$34*100</f>
        <v>93.02558120156655</v>
      </c>
      <c r="D33" s="77">
        <f>SUM(D18:D32)</f>
        <v>222.85999999999996</v>
      </c>
      <c r="E33" s="77">
        <f t="shared" si="4"/>
        <v>91.26126126126127</v>
      </c>
      <c r="F33" s="78">
        <f>(C33+E33)/2</f>
        <v>92.14342123141391</v>
      </c>
    </row>
    <row r="34" spans="1:6" s="83" customFormat="1" ht="19.5" customHeight="1">
      <c r="A34" s="80" t="s">
        <v>4</v>
      </c>
      <c r="B34" s="81">
        <f>SUM(B7:B15,B18:B32)</f>
        <v>240.01999999999995</v>
      </c>
      <c r="C34" s="81">
        <f>B34/$B$34*100</f>
        <v>100</v>
      </c>
      <c r="D34" s="81">
        <f>SUM(D7:D15,D18:D32)</f>
        <v>244.19999999999996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9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429</v>
      </c>
      <c r="C4" s="92"/>
      <c r="D4" s="90" t="s">
        <v>430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431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8.69</v>
      </c>
      <c r="C7" s="65">
        <f aca="true" t="shared" si="0" ref="C7:C15">B7/$B$34*100</f>
        <v>3.47141772859825</v>
      </c>
      <c r="D7" s="65">
        <v>4.35</v>
      </c>
      <c r="E7" s="65">
        <f aca="true" t="shared" si="1" ref="E7:E16">D7/$D$34*100</f>
        <v>1.7464969687236522</v>
      </c>
      <c r="F7" s="66">
        <f>(C7+E7)/2</f>
        <v>2.608957348660951</v>
      </c>
    </row>
    <row r="8" spans="1:6" s="67" customFormat="1" ht="19.5" customHeight="1">
      <c r="A8" s="68" t="s">
        <v>6</v>
      </c>
      <c r="B8" s="69">
        <v>3.67</v>
      </c>
      <c r="C8" s="69">
        <f t="shared" si="0"/>
        <v>1.4660647944712981</v>
      </c>
      <c r="D8" s="69">
        <v>0.73</v>
      </c>
      <c r="E8" s="69">
        <f t="shared" si="1"/>
        <v>0.29309029590075086</v>
      </c>
      <c r="F8" s="70">
        <f aca="true" t="shared" si="2" ref="F8:F16">(C8+E8)/2</f>
        <v>0.8795775451860245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4.73</v>
      </c>
      <c r="C10" s="69">
        <f t="shared" si="0"/>
        <v>1.8895058522749975</v>
      </c>
      <c r="D10" s="69">
        <v>5.23</v>
      </c>
      <c r="E10" s="69">
        <f t="shared" si="1"/>
        <v>2.099811298028667</v>
      </c>
      <c r="F10" s="70">
        <f t="shared" si="2"/>
        <v>1.9946585751518322</v>
      </c>
    </row>
    <row r="11" spans="1:6" s="67" customFormat="1" ht="19.5" customHeight="1">
      <c r="A11" s="64" t="s">
        <v>9</v>
      </c>
      <c r="B11" s="65">
        <v>2.66</v>
      </c>
      <c r="C11" s="65">
        <f t="shared" si="0"/>
        <v>1.0625973714696602</v>
      </c>
      <c r="D11" s="65">
        <v>3.61</v>
      </c>
      <c r="E11" s="65">
        <f t="shared" si="1"/>
        <v>1.449391737262617</v>
      </c>
      <c r="F11" s="66">
        <f t="shared" si="2"/>
        <v>1.2559945543661386</v>
      </c>
    </row>
    <row r="12" spans="1:6" s="67" customFormat="1" ht="19.5" customHeight="1">
      <c r="A12" s="68" t="s">
        <v>13</v>
      </c>
      <c r="B12" s="69">
        <v>3.74</v>
      </c>
      <c r="C12" s="69">
        <f t="shared" si="0"/>
        <v>1.4940278831941838</v>
      </c>
      <c r="D12" s="69">
        <v>3.88</v>
      </c>
      <c r="E12" s="69">
        <f t="shared" si="1"/>
        <v>1.557794997390292</v>
      </c>
      <c r="F12" s="70">
        <f t="shared" si="2"/>
        <v>1.525911440292238</v>
      </c>
    </row>
    <row r="13" spans="1:6" s="67" customFormat="1" ht="19.5" customHeight="1">
      <c r="A13" s="64" t="s">
        <v>10</v>
      </c>
      <c r="B13" s="65">
        <v>0.61</v>
      </c>
      <c r="C13" s="65">
        <f t="shared" si="0"/>
        <v>0.24367834458514762</v>
      </c>
      <c r="D13" s="65">
        <v>0.71</v>
      </c>
      <c r="E13" s="65">
        <f t="shared" si="1"/>
        <v>0.2850604247801823</v>
      </c>
      <c r="F13" s="66">
        <f t="shared" si="2"/>
        <v>0.26436938468266497</v>
      </c>
    </row>
    <row r="14" spans="1:6" s="67" customFormat="1" ht="19.5" customHeight="1">
      <c r="A14" s="68" t="s">
        <v>11</v>
      </c>
      <c r="B14" s="69">
        <v>2.15</v>
      </c>
      <c r="C14" s="69">
        <f t="shared" si="0"/>
        <v>0.858866296488635</v>
      </c>
      <c r="D14" s="69">
        <v>1.66</v>
      </c>
      <c r="E14" s="69">
        <f t="shared" si="1"/>
        <v>0.6664793030071868</v>
      </c>
      <c r="F14" s="70">
        <f t="shared" si="2"/>
        <v>0.7626727997479109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0.45</v>
      </c>
      <c r="E15" s="65">
        <f t="shared" si="1"/>
        <v>0.18067210021279162</v>
      </c>
      <c r="F15" s="66">
        <f t="shared" si="2"/>
        <v>0.09033605010639581</v>
      </c>
    </row>
    <row r="16" spans="1:6" s="67" customFormat="1" ht="19.5" customHeight="1">
      <c r="A16" s="71"/>
      <c r="B16" s="72">
        <f>SUM(B7:B15)</f>
        <v>26.25</v>
      </c>
      <c r="C16" s="72">
        <f>B16/$B$34*100</f>
        <v>10.486158271082171</v>
      </c>
      <c r="D16" s="72">
        <f>SUM(D7:D15)</f>
        <v>20.62</v>
      </c>
      <c r="E16" s="72">
        <f t="shared" si="1"/>
        <v>8.278797125306141</v>
      </c>
      <c r="F16" s="73">
        <f t="shared" si="2"/>
        <v>9.382477698194156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20.79</v>
      </c>
      <c r="C18" s="65">
        <f aca="true" t="shared" si="3" ref="C18:C32">B18/$B$34*100</f>
        <v>8.305037350697079</v>
      </c>
      <c r="D18" s="65">
        <v>61.29</v>
      </c>
      <c r="E18" s="65">
        <f aca="true" t="shared" si="4" ref="E18:E34">D18/$D$34*100</f>
        <v>24.60754004898222</v>
      </c>
      <c r="F18" s="66">
        <f>(C18+E18)/2</f>
        <v>16.45628869983965</v>
      </c>
    </row>
    <row r="19" spans="1:6" s="67" customFormat="1" ht="19.5" customHeight="1">
      <c r="A19" s="68" t="s">
        <v>15</v>
      </c>
      <c r="B19" s="69">
        <v>27.81</v>
      </c>
      <c r="C19" s="69">
        <f t="shared" si="3"/>
        <v>11.109335676906483</v>
      </c>
      <c r="D19" s="69">
        <v>34.41</v>
      </c>
      <c r="E19" s="69">
        <f t="shared" si="4"/>
        <v>13.81539326293813</v>
      </c>
      <c r="F19" s="70">
        <f aca="true" t="shared" si="5" ref="F19:F34">(C19+E19)/2</f>
        <v>12.462364469922306</v>
      </c>
    </row>
    <row r="20" spans="1:6" s="67" customFormat="1" ht="19.5" customHeight="1">
      <c r="A20" s="64" t="s">
        <v>16</v>
      </c>
      <c r="B20" s="65">
        <v>21.9</v>
      </c>
      <c r="C20" s="65">
        <f t="shared" si="3"/>
        <v>8.74845204330284</v>
      </c>
      <c r="D20" s="65">
        <v>6.14</v>
      </c>
      <c r="E20" s="65">
        <f t="shared" si="4"/>
        <v>2.465170434014534</v>
      </c>
      <c r="F20" s="66">
        <f t="shared" si="5"/>
        <v>5.606811238658688</v>
      </c>
    </row>
    <row r="21" spans="1:6" s="67" customFormat="1" ht="19.5" customHeight="1">
      <c r="A21" s="68" t="s">
        <v>17</v>
      </c>
      <c r="B21" s="69">
        <v>13.84</v>
      </c>
      <c r="C21" s="69">
        <f t="shared" si="3"/>
        <v>5.528702113210563</v>
      </c>
      <c r="D21" s="69">
        <v>12.52</v>
      </c>
      <c r="E21" s="69">
        <f t="shared" si="4"/>
        <v>5.026699321475891</v>
      </c>
      <c r="F21" s="70">
        <f t="shared" si="5"/>
        <v>5.277700717343227</v>
      </c>
    </row>
    <row r="22" spans="1:6" s="67" customFormat="1" ht="19.5" customHeight="1">
      <c r="A22" s="64" t="s">
        <v>18</v>
      </c>
      <c r="B22" s="65">
        <v>1.43</v>
      </c>
      <c r="C22" s="65">
        <f t="shared" si="3"/>
        <v>0.5712459553389526</v>
      </c>
      <c r="D22" s="65">
        <v>22.13</v>
      </c>
      <c r="E22" s="65">
        <f t="shared" si="4"/>
        <v>8.885052394909062</v>
      </c>
      <c r="F22" s="66">
        <f t="shared" si="5"/>
        <v>4.728149175124007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21.66</v>
      </c>
      <c r="C24" s="65">
        <f t="shared" si="3"/>
        <v>8.652578596252948</v>
      </c>
      <c r="D24" s="65">
        <v>6.08</v>
      </c>
      <c r="E24" s="65">
        <f t="shared" si="4"/>
        <v>2.441080820652829</v>
      </c>
      <c r="F24" s="66">
        <f t="shared" si="5"/>
        <v>5.546829708452888</v>
      </c>
    </row>
    <row r="25" spans="1:6" s="67" customFormat="1" ht="19.5" customHeight="1">
      <c r="A25" s="68" t="s">
        <v>26</v>
      </c>
      <c r="B25" s="69">
        <v>4.73</v>
      </c>
      <c r="C25" s="69">
        <f t="shared" si="3"/>
        <v>1.8895058522749975</v>
      </c>
      <c r="D25" s="69">
        <v>23.64</v>
      </c>
      <c r="E25" s="69">
        <f t="shared" si="4"/>
        <v>9.491307664511986</v>
      </c>
      <c r="F25" s="70">
        <f t="shared" si="5"/>
        <v>5.690406758393491</v>
      </c>
    </row>
    <row r="26" spans="1:6" s="67" customFormat="1" ht="19.5" customHeight="1">
      <c r="A26" s="64" t="s">
        <v>20</v>
      </c>
      <c r="B26" s="65">
        <v>6.84</v>
      </c>
      <c r="C26" s="65">
        <f t="shared" si="3"/>
        <v>2.732393240921983</v>
      </c>
      <c r="D26" s="65">
        <v>5.31</v>
      </c>
      <c r="E26" s="65">
        <f t="shared" si="4"/>
        <v>2.1319307825109406</v>
      </c>
      <c r="F26" s="66">
        <f t="shared" si="5"/>
        <v>2.4321620117164615</v>
      </c>
    </row>
    <row r="27" spans="1:6" s="67" customFormat="1" ht="19.5" customHeight="1">
      <c r="A27" s="68" t="s">
        <v>3</v>
      </c>
      <c r="B27" s="69">
        <v>6.78</v>
      </c>
      <c r="C27" s="69">
        <f t="shared" si="3"/>
        <v>2.7084248791595096</v>
      </c>
      <c r="D27" s="69">
        <v>1.2</v>
      </c>
      <c r="E27" s="69">
        <f t="shared" si="4"/>
        <v>0.48179226723411095</v>
      </c>
      <c r="F27" s="70">
        <f t="shared" si="5"/>
        <v>1.5951085731968102</v>
      </c>
    </row>
    <row r="28" spans="1:6" s="67" customFormat="1" ht="19.5" customHeight="1">
      <c r="A28" s="64" t="s">
        <v>21</v>
      </c>
      <c r="B28" s="65">
        <v>7.74</v>
      </c>
      <c r="C28" s="65">
        <f t="shared" si="3"/>
        <v>3.091918667359086</v>
      </c>
      <c r="D28" s="65">
        <v>13.79</v>
      </c>
      <c r="E28" s="65">
        <f t="shared" si="4"/>
        <v>5.536596137631991</v>
      </c>
      <c r="F28" s="66">
        <f t="shared" si="5"/>
        <v>4.314257402495539</v>
      </c>
    </row>
    <row r="29" spans="1:6" s="67" customFormat="1" ht="19.5" customHeight="1">
      <c r="A29" s="68" t="s">
        <v>22</v>
      </c>
      <c r="B29" s="69">
        <v>2.7</v>
      </c>
      <c r="C29" s="69">
        <f t="shared" si="3"/>
        <v>1.0785762793113092</v>
      </c>
      <c r="D29" s="69">
        <v>0.17</v>
      </c>
      <c r="E29" s="69">
        <f t="shared" si="4"/>
        <v>0.06825390452483239</v>
      </c>
      <c r="F29" s="70">
        <f t="shared" si="5"/>
        <v>0.5734150919180708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37.54</v>
      </c>
      <c r="C31" s="69">
        <f t="shared" si="3"/>
        <v>14.996205009387609</v>
      </c>
      <c r="D31" s="69">
        <v>4.46</v>
      </c>
      <c r="E31" s="69">
        <f t="shared" si="4"/>
        <v>1.790661259886779</v>
      </c>
      <c r="F31" s="70">
        <f t="shared" si="5"/>
        <v>8.393433134637194</v>
      </c>
    </row>
    <row r="32" spans="1:6" s="67" customFormat="1" ht="19.5" customHeight="1">
      <c r="A32" s="64" t="s">
        <v>25</v>
      </c>
      <c r="B32" s="65">
        <v>50.32</v>
      </c>
      <c r="C32" s="65">
        <f t="shared" si="3"/>
        <v>20.101466064794472</v>
      </c>
      <c r="D32" s="65">
        <v>37.31</v>
      </c>
      <c r="E32" s="65">
        <f t="shared" si="4"/>
        <v>14.979724575420567</v>
      </c>
      <c r="F32" s="66">
        <f t="shared" si="5"/>
        <v>17.54059532010752</v>
      </c>
    </row>
    <row r="33" spans="1:6" s="79" customFormat="1" ht="19.5" customHeight="1">
      <c r="A33" s="76"/>
      <c r="B33" s="77">
        <f>SUM(B18:B32)</f>
        <v>224.07999999999998</v>
      </c>
      <c r="C33" s="77">
        <f>B33/$B$34*100</f>
        <v>89.51384172891782</v>
      </c>
      <c r="D33" s="77">
        <f>SUM(D18:D32)</f>
        <v>228.44999999999996</v>
      </c>
      <c r="E33" s="77">
        <f t="shared" si="4"/>
        <v>91.72120287469386</v>
      </c>
      <c r="F33" s="78">
        <f>(C33+E33)/2</f>
        <v>90.61752230180585</v>
      </c>
    </row>
    <row r="34" spans="1:6" s="83" customFormat="1" ht="19.5" customHeight="1">
      <c r="A34" s="80" t="s">
        <v>4</v>
      </c>
      <c r="B34" s="81">
        <f>SUM(B7:B15,B18:B32)</f>
        <v>250.32999999999998</v>
      </c>
      <c r="C34" s="81">
        <f>B34/$B$34*100</f>
        <v>100</v>
      </c>
      <c r="D34" s="81">
        <f>SUM(D7:D15,D18:D32)</f>
        <v>249.06999999999996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9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H34" sqref="H34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433</v>
      </c>
      <c r="C4" s="92"/>
      <c r="D4" s="90" t="s">
        <v>434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435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2.62</v>
      </c>
      <c r="C7" s="65">
        <f aca="true" t="shared" si="0" ref="C7:C15">B7/$B$34*100</f>
        <v>1.062190870023514</v>
      </c>
      <c r="D7" s="65">
        <v>8.96</v>
      </c>
      <c r="E7" s="65">
        <f aca="true" t="shared" si="1" ref="E7:E16">D7/$D$34*100</f>
        <v>3.5752763257651337</v>
      </c>
      <c r="F7" s="66">
        <f>(C7+E7)/2</f>
        <v>2.3187335978943238</v>
      </c>
    </row>
    <row r="8" spans="1:6" s="67" customFormat="1" ht="19.5" customHeight="1">
      <c r="A8" s="68" t="s">
        <v>6</v>
      </c>
      <c r="B8" s="69">
        <v>1.33</v>
      </c>
      <c r="C8" s="69">
        <f t="shared" si="0"/>
        <v>0.5392037622638449</v>
      </c>
      <c r="D8" s="69">
        <v>3.81</v>
      </c>
      <c r="E8" s="69">
        <f t="shared" si="1"/>
        <v>1.5202904912014685</v>
      </c>
      <c r="F8" s="70">
        <f aca="true" t="shared" si="2" ref="F8:F16">(C8+E8)/2</f>
        <v>1.0297471267326568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6.53</v>
      </c>
      <c r="C10" s="69">
        <f t="shared" si="0"/>
        <v>2.6473688478066975</v>
      </c>
      <c r="D10" s="69">
        <v>5.3</v>
      </c>
      <c r="E10" s="69">
        <f t="shared" si="1"/>
        <v>2.1148397909101795</v>
      </c>
      <c r="F10" s="70">
        <f t="shared" si="2"/>
        <v>2.3811043193584385</v>
      </c>
    </row>
    <row r="11" spans="1:6" s="67" customFormat="1" ht="19.5" customHeight="1">
      <c r="A11" s="64" t="s">
        <v>9</v>
      </c>
      <c r="B11" s="65">
        <v>1.41</v>
      </c>
      <c r="C11" s="65">
        <f t="shared" si="0"/>
        <v>0.5716370712721965</v>
      </c>
      <c r="D11" s="65">
        <v>7.61</v>
      </c>
      <c r="E11" s="65">
        <f t="shared" si="1"/>
        <v>3.0365907186465027</v>
      </c>
      <c r="F11" s="66">
        <f t="shared" si="2"/>
        <v>1.8041138949593496</v>
      </c>
    </row>
    <row r="12" spans="1:6" s="67" customFormat="1" ht="19.5" customHeight="1">
      <c r="A12" s="68" t="s">
        <v>13</v>
      </c>
      <c r="B12" s="69">
        <v>2.1</v>
      </c>
      <c r="C12" s="69">
        <f t="shared" si="0"/>
        <v>0.851374361469229</v>
      </c>
      <c r="D12" s="69">
        <v>4.89</v>
      </c>
      <c r="E12" s="69">
        <f t="shared" si="1"/>
        <v>1.9512389768963727</v>
      </c>
      <c r="F12" s="70">
        <f t="shared" si="2"/>
        <v>1.401306669182801</v>
      </c>
    </row>
    <row r="13" spans="1:6" s="67" customFormat="1" ht="19.5" customHeight="1">
      <c r="A13" s="64" t="s">
        <v>10</v>
      </c>
      <c r="B13" s="65">
        <v>0.21</v>
      </c>
      <c r="C13" s="65">
        <f t="shared" si="0"/>
        <v>0.08513743614692287</v>
      </c>
      <c r="D13" s="65">
        <v>0.5</v>
      </c>
      <c r="E13" s="65">
        <f t="shared" si="1"/>
        <v>0.19951318782171504</v>
      </c>
      <c r="F13" s="66">
        <f t="shared" si="2"/>
        <v>0.14232531198431897</v>
      </c>
    </row>
    <row r="14" spans="1:6" s="67" customFormat="1" ht="19.5" customHeight="1">
      <c r="A14" s="68" t="s">
        <v>11</v>
      </c>
      <c r="B14" s="69">
        <v>1.09</v>
      </c>
      <c r="C14" s="69">
        <f t="shared" si="0"/>
        <v>0.4419038352387902</v>
      </c>
      <c r="D14" s="69">
        <v>0.77</v>
      </c>
      <c r="E14" s="69">
        <f t="shared" si="1"/>
        <v>0.30725030924544117</v>
      </c>
      <c r="F14" s="70">
        <f t="shared" si="2"/>
        <v>0.37457707224211567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</v>
      </c>
      <c r="E15" s="65">
        <f t="shared" si="1"/>
        <v>0</v>
      </c>
      <c r="F15" s="66">
        <f t="shared" si="2"/>
        <v>0</v>
      </c>
    </row>
    <row r="16" spans="1:6" s="67" customFormat="1" ht="19.5" customHeight="1">
      <c r="A16" s="71"/>
      <c r="B16" s="72">
        <f>SUM(B7:B15)</f>
        <v>15.290000000000001</v>
      </c>
      <c r="C16" s="72">
        <f>B16/$B$34*100</f>
        <v>6.198816184221195</v>
      </c>
      <c r="D16" s="72">
        <f>SUM(D7:D15)</f>
        <v>31.84</v>
      </c>
      <c r="E16" s="72">
        <f t="shared" si="1"/>
        <v>12.704999800486814</v>
      </c>
      <c r="F16" s="73">
        <f t="shared" si="2"/>
        <v>9.451907992354004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38.19</v>
      </c>
      <c r="C18" s="65">
        <f aca="true" t="shared" si="3" ref="C18:C32">B18/$B$34*100</f>
        <v>15.482850887861833</v>
      </c>
      <c r="D18" s="65">
        <v>42.21</v>
      </c>
      <c r="E18" s="65">
        <f aca="true" t="shared" si="4" ref="E18:E34">D18/$D$34*100</f>
        <v>16.842903315909183</v>
      </c>
      <c r="F18" s="66">
        <f>(C18+E18)/2</f>
        <v>16.162877101885506</v>
      </c>
    </row>
    <row r="19" spans="1:6" s="67" customFormat="1" ht="19.5" customHeight="1">
      <c r="A19" s="68" t="s">
        <v>15</v>
      </c>
      <c r="B19" s="69">
        <v>46.84</v>
      </c>
      <c r="C19" s="69">
        <f t="shared" si="3"/>
        <v>18.989702424389847</v>
      </c>
      <c r="D19" s="69">
        <v>33.11</v>
      </c>
      <c r="E19" s="69">
        <f t="shared" si="4"/>
        <v>13.211763297553968</v>
      </c>
      <c r="F19" s="70">
        <f aca="true" t="shared" si="5" ref="F19:F34">(C19+E19)/2</f>
        <v>16.10073286097191</v>
      </c>
    </row>
    <row r="20" spans="1:6" s="67" customFormat="1" ht="19.5" customHeight="1">
      <c r="A20" s="64" t="s">
        <v>16</v>
      </c>
      <c r="B20" s="65">
        <v>7.79</v>
      </c>
      <c r="C20" s="65">
        <f t="shared" si="3"/>
        <v>3.1581934646882344</v>
      </c>
      <c r="D20" s="65">
        <v>5.74</v>
      </c>
      <c r="E20" s="65">
        <f t="shared" si="4"/>
        <v>2.2904113961932886</v>
      </c>
      <c r="F20" s="66">
        <f t="shared" si="5"/>
        <v>2.7243024304407615</v>
      </c>
    </row>
    <row r="21" spans="1:6" s="67" customFormat="1" ht="19.5" customHeight="1">
      <c r="A21" s="68" t="s">
        <v>17</v>
      </c>
      <c r="B21" s="69">
        <v>59.85</v>
      </c>
      <c r="C21" s="69">
        <f t="shared" si="3"/>
        <v>24.26416930187302</v>
      </c>
      <c r="D21" s="69">
        <v>10.86</v>
      </c>
      <c r="E21" s="69">
        <f t="shared" si="4"/>
        <v>4.33342643948765</v>
      </c>
      <c r="F21" s="70">
        <f t="shared" si="5"/>
        <v>14.298797870680335</v>
      </c>
    </row>
    <row r="22" spans="1:6" s="67" customFormat="1" ht="19.5" customHeight="1">
      <c r="A22" s="64" t="s">
        <v>18</v>
      </c>
      <c r="B22" s="65">
        <v>3.15</v>
      </c>
      <c r="C22" s="65">
        <f t="shared" si="3"/>
        <v>1.2770615422038432</v>
      </c>
      <c r="D22" s="65">
        <v>12.04</v>
      </c>
      <c r="E22" s="65">
        <f t="shared" si="4"/>
        <v>4.804277562746898</v>
      </c>
      <c r="F22" s="66">
        <f t="shared" si="5"/>
        <v>3.0406695524753706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0.31</v>
      </c>
      <c r="E23" s="69">
        <f t="shared" si="4"/>
        <v>0.12369817644946332</v>
      </c>
      <c r="F23" s="70">
        <f t="shared" si="5"/>
        <v>0.06184908822473166</v>
      </c>
    </row>
    <row r="24" spans="1:6" s="67" customFormat="1" ht="19.5" customHeight="1">
      <c r="A24" s="64" t="s">
        <v>19</v>
      </c>
      <c r="B24" s="65">
        <v>4.24</v>
      </c>
      <c r="C24" s="65">
        <f t="shared" si="3"/>
        <v>1.7189653774426334</v>
      </c>
      <c r="D24" s="65">
        <v>13.51</v>
      </c>
      <c r="E24" s="65">
        <f t="shared" si="4"/>
        <v>5.39084633494274</v>
      </c>
      <c r="F24" s="66">
        <f t="shared" si="5"/>
        <v>3.5549058561926867</v>
      </c>
    </row>
    <row r="25" spans="1:6" s="67" customFormat="1" ht="19.5" customHeight="1">
      <c r="A25" s="68" t="s">
        <v>26</v>
      </c>
      <c r="B25" s="69">
        <v>17.61</v>
      </c>
      <c r="C25" s="69">
        <f t="shared" si="3"/>
        <v>7.139382145463389</v>
      </c>
      <c r="D25" s="69">
        <v>16.71</v>
      </c>
      <c r="E25" s="69">
        <f t="shared" si="4"/>
        <v>6.667730737001716</v>
      </c>
      <c r="F25" s="70">
        <f t="shared" si="5"/>
        <v>6.903556441232553</v>
      </c>
    </row>
    <row r="26" spans="1:6" s="67" customFormat="1" ht="19.5" customHeight="1">
      <c r="A26" s="64" t="s">
        <v>20</v>
      </c>
      <c r="B26" s="65">
        <v>7.25</v>
      </c>
      <c r="C26" s="65">
        <f t="shared" si="3"/>
        <v>2.9392686288818615</v>
      </c>
      <c r="D26" s="65">
        <v>6.91</v>
      </c>
      <c r="E26" s="65">
        <f t="shared" si="4"/>
        <v>2.7572722556961016</v>
      </c>
      <c r="F26" s="66">
        <f t="shared" si="5"/>
        <v>2.8482704422889817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10.83</v>
      </c>
      <c r="E27" s="69">
        <f t="shared" si="4"/>
        <v>4.321455648218348</v>
      </c>
      <c r="F27" s="70">
        <f t="shared" si="5"/>
        <v>2.160727824109174</v>
      </c>
    </row>
    <row r="28" spans="1:6" s="67" customFormat="1" ht="19.5" customHeight="1">
      <c r="A28" s="64" t="s">
        <v>21</v>
      </c>
      <c r="B28" s="65">
        <v>0.51</v>
      </c>
      <c r="C28" s="65">
        <f t="shared" si="3"/>
        <v>0.20676234492824128</v>
      </c>
      <c r="D28" s="65">
        <v>0</v>
      </c>
      <c r="E28" s="65">
        <f t="shared" si="4"/>
        <v>0</v>
      </c>
      <c r="F28" s="66">
        <f t="shared" si="5"/>
        <v>0.10338117246412064</v>
      </c>
    </row>
    <row r="29" spans="1:6" s="67" customFormat="1" ht="19.5" customHeight="1">
      <c r="A29" s="68" t="s">
        <v>22</v>
      </c>
      <c r="B29" s="69">
        <v>0.31</v>
      </c>
      <c r="C29" s="69">
        <f t="shared" si="3"/>
        <v>0.12567907240736237</v>
      </c>
      <c r="D29" s="69">
        <v>1.82</v>
      </c>
      <c r="E29" s="69">
        <f t="shared" si="4"/>
        <v>0.7262280036710428</v>
      </c>
      <c r="F29" s="70">
        <f t="shared" si="5"/>
        <v>0.42595353803920255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9.25</v>
      </c>
      <c r="C31" s="69">
        <f t="shared" si="3"/>
        <v>3.7501013540906505</v>
      </c>
      <c r="D31" s="69">
        <v>14.32</v>
      </c>
      <c r="E31" s="69">
        <f t="shared" si="4"/>
        <v>5.714057699213918</v>
      </c>
      <c r="F31" s="70">
        <f t="shared" si="5"/>
        <v>4.732079526652284</v>
      </c>
    </row>
    <row r="32" spans="1:6" s="67" customFormat="1" ht="19.5" customHeight="1">
      <c r="A32" s="64" t="s">
        <v>25</v>
      </c>
      <c r="B32" s="65">
        <v>36.38</v>
      </c>
      <c r="C32" s="65">
        <f t="shared" si="3"/>
        <v>14.74904727154788</v>
      </c>
      <c r="D32" s="65">
        <v>50.4</v>
      </c>
      <c r="E32" s="65">
        <f t="shared" si="4"/>
        <v>20.110929332428874</v>
      </c>
      <c r="F32" s="66">
        <f t="shared" si="5"/>
        <v>17.429988301988377</v>
      </c>
    </row>
    <row r="33" spans="1:6" s="79" customFormat="1" ht="19.5" customHeight="1">
      <c r="A33" s="76"/>
      <c r="B33" s="77">
        <f>SUM(B18:B32)</f>
        <v>231.37</v>
      </c>
      <c r="C33" s="77">
        <f>B33/$B$34*100</f>
        <v>93.8011838157788</v>
      </c>
      <c r="D33" s="77">
        <f>SUM(D18:D32)</f>
        <v>218.76999999999998</v>
      </c>
      <c r="E33" s="77">
        <f t="shared" si="4"/>
        <v>87.29500019951318</v>
      </c>
      <c r="F33" s="78">
        <f>(C33+E33)/2</f>
        <v>90.54809200764599</v>
      </c>
    </row>
    <row r="34" spans="1:6" s="83" customFormat="1" ht="19.5" customHeight="1">
      <c r="A34" s="80" t="s">
        <v>4</v>
      </c>
      <c r="B34" s="81">
        <f>SUM(B7:B15,B18:B32)</f>
        <v>246.66000000000003</v>
      </c>
      <c r="C34" s="81">
        <f>B34/$B$34*100</f>
        <v>100</v>
      </c>
      <c r="D34" s="81">
        <f>SUM(D7:D15,D18:D32)</f>
        <v>250.60999999999999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" formula="1"/>
  </ignoredErrors>
</worksheet>
</file>

<file path=xl/worksheets/sheet9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437</v>
      </c>
      <c r="C4" s="92"/>
      <c r="D4" s="90" t="s">
        <v>438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439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0.94</v>
      </c>
      <c r="C7" s="65">
        <f aca="true" t="shared" si="0" ref="C7:C15">B7/$B$34*100</f>
        <v>0.38350128513728526</v>
      </c>
      <c r="D7" s="65">
        <v>14.36</v>
      </c>
      <c r="E7" s="65">
        <f aca="true" t="shared" si="1" ref="E7:E16">D7/$D$34*100</f>
        <v>5.9649414305890165</v>
      </c>
      <c r="F7" s="66">
        <f>(C7+E7)/2</f>
        <v>3.174221357863151</v>
      </c>
    </row>
    <row r="8" spans="1:6" s="67" customFormat="1" ht="19.5" customHeight="1">
      <c r="A8" s="68" t="s">
        <v>6</v>
      </c>
      <c r="B8" s="69">
        <v>0.45</v>
      </c>
      <c r="C8" s="69">
        <f t="shared" si="0"/>
        <v>0.18359104075721105</v>
      </c>
      <c r="D8" s="69">
        <v>4.26</v>
      </c>
      <c r="E8" s="69">
        <f t="shared" si="1"/>
        <v>1.7695439062889422</v>
      </c>
      <c r="F8" s="70">
        <f aca="true" t="shared" si="2" ref="F8:F16">(C8+E8)/2</f>
        <v>0.9765674735230766</v>
      </c>
    </row>
    <row r="9" spans="1:6" s="67" customFormat="1" ht="19.5" customHeight="1">
      <c r="A9" s="64" t="s">
        <v>1</v>
      </c>
      <c r="B9" s="65">
        <v>0.02</v>
      </c>
      <c r="C9" s="65">
        <f t="shared" si="0"/>
        <v>0.008159601811431601</v>
      </c>
      <c r="D9" s="65">
        <v>0</v>
      </c>
      <c r="E9" s="65">
        <f t="shared" si="1"/>
        <v>0</v>
      </c>
      <c r="F9" s="66">
        <f t="shared" si="2"/>
        <v>0.004079800905715801</v>
      </c>
    </row>
    <row r="10" spans="1:6" s="67" customFormat="1" ht="19.5" customHeight="1">
      <c r="A10" s="68" t="s">
        <v>2</v>
      </c>
      <c r="B10" s="69">
        <v>2.64</v>
      </c>
      <c r="C10" s="69">
        <f t="shared" si="0"/>
        <v>1.0770674391089716</v>
      </c>
      <c r="D10" s="69">
        <v>6.78</v>
      </c>
      <c r="E10" s="69">
        <f t="shared" si="1"/>
        <v>2.816316357896486</v>
      </c>
      <c r="F10" s="70">
        <f t="shared" si="2"/>
        <v>1.9466918985027286</v>
      </c>
    </row>
    <row r="11" spans="1:6" s="67" customFormat="1" ht="19.5" customHeight="1">
      <c r="A11" s="64" t="s">
        <v>9</v>
      </c>
      <c r="B11" s="65">
        <v>1.02</v>
      </c>
      <c r="C11" s="65">
        <f t="shared" si="0"/>
        <v>0.4161396923830117</v>
      </c>
      <c r="D11" s="65">
        <v>5.41</v>
      </c>
      <c r="E11" s="65">
        <f t="shared" si="1"/>
        <v>2.2472376838082577</v>
      </c>
      <c r="F11" s="66">
        <f t="shared" si="2"/>
        <v>1.3316886880956347</v>
      </c>
    </row>
    <row r="12" spans="1:6" s="67" customFormat="1" ht="19.5" customHeight="1">
      <c r="A12" s="68" t="s">
        <v>13</v>
      </c>
      <c r="B12" s="69">
        <v>1.6</v>
      </c>
      <c r="C12" s="69">
        <f t="shared" si="0"/>
        <v>0.6527681449145282</v>
      </c>
      <c r="D12" s="69">
        <v>4.84</v>
      </c>
      <c r="E12" s="69">
        <f t="shared" si="1"/>
        <v>2.0104677245160754</v>
      </c>
      <c r="F12" s="70">
        <f t="shared" si="2"/>
        <v>1.3316179347153017</v>
      </c>
    </row>
    <row r="13" spans="1:6" s="67" customFormat="1" ht="19.5" customHeight="1">
      <c r="A13" s="64" t="s">
        <v>10</v>
      </c>
      <c r="B13" s="65">
        <v>0.51</v>
      </c>
      <c r="C13" s="65">
        <f t="shared" si="0"/>
        <v>0.20806984619150584</v>
      </c>
      <c r="D13" s="65">
        <v>0.98</v>
      </c>
      <c r="E13" s="65">
        <f t="shared" si="1"/>
        <v>0.4070781756251558</v>
      </c>
      <c r="F13" s="66">
        <f t="shared" si="2"/>
        <v>0.3075740109083308</v>
      </c>
    </row>
    <row r="14" spans="1:6" s="67" customFormat="1" ht="19.5" customHeight="1">
      <c r="A14" s="68" t="s">
        <v>11</v>
      </c>
      <c r="B14" s="69">
        <v>0.34</v>
      </c>
      <c r="C14" s="69">
        <f t="shared" si="0"/>
        <v>0.13871323079433723</v>
      </c>
      <c r="D14" s="69">
        <v>3.72</v>
      </c>
      <c r="E14" s="69">
        <f t="shared" si="1"/>
        <v>1.5452355238016116</v>
      </c>
      <c r="F14" s="70">
        <f t="shared" si="2"/>
        <v>0.8419743772979744</v>
      </c>
    </row>
    <row r="15" spans="1:6" s="67" customFormat="1" ht="19.5" customHeight="1">
      <c r="A15" s="64" t="s">
        <v>12</v>
      </c>
      <c r="B15" s="65">
        <v>0.15</v>
      </c>
      <c r="C15" s="65">
        <f t="shared" si="0"/>
        <v>0.061197013585737016</v>
      </c>
      <c r="D15" s="65">
        <v>0.02</v>
      </c>
      <c r="E15" s="65">
        <f t="shared" si="1"/>
        <v>0.008307717869901138</v>
      </c>
      <c r="F15" s="66">
        <f t="shared" si="2"/>
        <v>0.034752365727819076</v>
      </c>
    </row>
    <row r="16" spans="1:6" s="67" customFormat="1" ht="19.5" customHeight="1">
      <c r="A16" s="71"/>
      <c r="B16" s="72">
        <f>SUM(B7:B15)</f>
        <v>7.67</v>
      </c>
      <c r="C16" s="72">
        <f>B16/$B$34*100</f>
        <v>3.1292072946840195</v>
      </c>
      <c r="D16" s="72">
        <f>SUM(D7:D15)</f>
        <v>40.37</v>
      </c>
      <c r="E16" s="72">
        <f t="shared" si="1"/>
        <v>16.769128520395444</v>
      </c>
      <c r="F16" s="73">
        <f t="shared" si="2"/>
        <v>9.949167907539731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60.17</v>
      </c>
      <c r="C18" s="65">
        <f aca="true" t="shared" si="3" ref="C18:C32">B18/$B$34*100</f>
        <v>24.548162049691975</v>
      </c>
      <c r="D18" s="65">
        <v>29.94</v>
      </c>
      <c r="E18" s="65">
        <f aca="true" t="shared" si="4" ref="E18:E34">D18/$D$34*100</f>
        <v>12.436653651242004</v>
      </c>
      <c r="F18" s="66">
        <f>(C18+E18)/2</f>
        <v>18.49240785046699</v>
      </c>
    </row>
    <row r="19" spans="1:6" s="67" customFormat="1" ht="19.5" customHeight="1">
      <c r="A19" s="68" t="s">
        <v>15</v>
      </c>
      <c r="B19" s="69">
        <v>6.18</v>
      </c>
      <c r="C19" s="69">
        <f t="shared" si="3"/>
        <v>2.521316959732365</v>
      </c>
      <c r="D19" s="69">
        <v>35.91</v>
      </c>
      <c r="E19" s="69">
        <f t="shared" si="4"/>
        <v>14.916507435407492</v>
      </c>
      <c r="F19" s="70">
        <f aca="true" t="shared" si="5" ref="F19:F34">(C19+E19)/2</f>
        <v>8.718912197569928</v>
      </c>
    </row>
    <row r="20" spans="1:6" s="67" customFormat="1" ht="19.5" customHeight="1">
      <c r="A20" s="64" t="s">
        <v>16</v>
      </c>
      <c r="B20" s="65">
        <v>70.59</v>
      </c>
      <c r="C20" s="65">
        <f t="shared" si="3"/>
        <v>28.79931459344784</v>
      </c>
      <c r="D20" s="65">
        <v>26.65</v>
      </c>
      <c r="E20" s="65">
        <f t="shared" si="4"/>
        <v>11.070034061643264</v>
      </c>
      <c r="F20" s="66">
        <f t="shared" si="5"/>
        <v>19.93467432754555</v>
      </c>
    </row>
    <row r="21" spans="1:6" s="67" customFormat="1" ht="19.5" customHeight="1">
      <c r="A21" s="68" t="s">
        <v>17</v>
      </c>
      <c r="B21" s="69">
        <v>25.87</v>
      </c>
      <c r="C21" s="69">
        <f t="shared" si="3"/>
        <v>10.554444943086777</v>
      </c>
      <c r="D21" s="69">
        <v>13.91</v>
      </c>
      <c r="E21" s="69">
        <f t="shared" si="4"/>
        <v>5.778017778516242</v>
      </c>
      <c r="F21" s="70">
        <f t="shared" si="5"/>
        <v>8.16623136080151</v>
      </c>
    </row>
    <row r="22" spans="1:6" s="67" customFormat="1" ht="19.5" customHeight="1">
      <c r="A22" s="64" t="s">
        <v>18</v>
      </c>
      <c r="B22" s="65">
        <v>1.74</v>
      </c>
      <c r="C22" s="65">
        <f t="shared" si="3"/>
        <v>0.7098853575945493</v>
      </c>
      <c r="D22" s="65">
        <v>0.94</v>
      </c>
      <c r="E22" s="65">
        <f t="shared" si="4"/>
        <v>0.39046273988535346</v>
      </c>
      <c r="F22" s="66">
        <f t="shared" si="5"/>
        <v>0.5501740487399513</v>
      </c>
    </row>
    <row r="23" spans="1:6" s="67" customFormat="1" ht="19.5" customHeight="1">
      <c r="A23" s="68" t="s">
        <v>43</v>
      </c>
      <c r="B23" s="69">
        <v>4.01</v>
      </c>
      <c r="C23" s="69">
        <f t="shared" si="3"/>
        <v>1.6360001631920358</v>
      </c>
      <c r="D23" s="69">
        <v>0.31</v>
      </c>
      <c r="E23" s="69">
        <f t="shared" si="4"/>
        <v>0.12876962698346764</v>
      </c>
      <c r="F23" s="70">
        <f t="shared" si="5"/>
        <v>0.8823848950877518</v>
      </c>
    </row>
    <row r="24" spans="1:6" s="67" customFormat="1" ht="19.5" customHeight="1">
      <c r="A24" s="64" t="s">
        <v>19</v>
      </c>
      <c r="B24" s="65">
        <v>0.73</v>
      </c>
      <c r="C24" s="65">
        <f t="shared" si="3"/>
        <v>0.29782546611725347</v>
      </c>
      <c r="D24" s="65">
        <v>7.75</v>
      </c>
      <c r="E24" s="65">
        <f t="shared" si="4"/>
        <v>3.219240674586691</v>
      </c>
      <c r="F24" s="66">
        <f t="shared" si="5"/>
        <v>1.7585330703519721</v>
      </c>
    </row>
    <row r="25" spans="1:6" s="67" customFormat="1" ht="19.5" customHeight="1">
      <c r="A25" s="68" t="s">
        <v>26</v>
      </c>
      <c r="B25" s="69">
        <v>4.07</v>
      </c>
      <c r="C25" s="69">
        <f t="shared" si="3"/>
        <v>1.6604789686263313</v>
      </c>
      <c r="D25" s="69">
        <v>10.28</v>
      </c>
      <c r="E25" s="69">
        <f t="shared" si="4"/>
        <v>4.270166985129185</v>
      </c>
      <c r="F25" s="70">
        <f t="shared" si="5"/>
        <v>2.9653229768777583</v>
      </c>
    </row>
    <row r="26" spans="1:6" s="67" customFormat="1" ht="19.5" customHeight="1">
      <c r="A26" s="64" t="s">
        <v>20</v>
      </c>
      <c r="B26" s="65">
        <v>6.53</v>
      </c>
      <c r="C26" s="65">
        <f t="shared" si="3"/>
        <v>2.6641099914324182</v>
      </c>
      <c r="D26" s="65">
        <v>4.68</v>
      </c>
      <c r="E26" s="65">
        <f t="shared" si="4"/>
        <v>1.944005981556866</v>
      </c>
      <c r="F26" s="66">
        <f t="shared" si="5"/>
        <v>2.304057986494642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0</v>
      </c>
      <c r="E27" s="69">
        <f t="shared" si="4"/>
        <v>0</v>
      </c>
      <c r="F27" s="70">
        <f t="shared" si="5"/>
        <v>0</v>
      </c>
    </row>
    <row r="28" spans="1:6" s="67" customFormat="1" ht="19.5" customHeight="1">
      <c r="A28" s="64" t="s">
        <v>21</v>
      </c>
      <c r="B28" s="65">
        <v>0</v>
      </c>
      <c r="C28" s="65">
        <f t="shared" si="3"/>
        <v>0</v>
      </c>
      <c r="D28" s="65">
        <v>0.45</v>
      </c>
      <c r="E28" s="65">
        <f t="shared" si="4"/>
        <v>0.18692365207277561</v>
      </c>
      <c r="F28" s="66">
        <f t="shared" si="5"/>
        <v>0.09346182603638781</v>
      </c>
    </row>
    <row r="29" spans="1:6" s="67" customFormat="1" ht="19.5" customHeight="1">
      <c r="A29" s="68" t="s">
        <v>22</v>
      </c>
      <c r="B29" s="69">
        <v>4.27</v>
      </c>
      <c r="C29" s="69">
        <f t="shared" si="3"/>
        <v>1.7420749867406469</v>
      </c>
      <c r="D29" s="69">
        <v>1.64</v>
      </c>
      <c r="E29" s="69">
        <f t="shared" si="4"/>
        <v>0.6812328653318932</v>
      </c>
      <c r="F29" s="70">
        <f t="shared" si="5"/>
        <v>1.21165392603627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50.53</v>
      </c>
      <c r="C31" s="69">
        <f t="shared" si="3"/>
        <v>20.615233976581944</v>
      </c>
      <c r="D31" s="69">
        <v>37.8</v>
      </c>
      <c r="E31" s="69">
        <f t="shared" si="4"/>
        <v>15.70158677411315</v>
      </c>
      <c r="F31" s="70">
        <f t="shared" si="5"/>
        <v>18.158410375347547</v>
      </c>
    </row>
    <row r="32" spans="1:6" s="67" customFormat="1" ht="19.5" customHeight="1">
      <c r="A32" s="64" t="s">
        <v>25</v>
      </c>
      <c r="B32" s="65">
        <v>2.75</v>
      </c>
      <c r="C32" s="65">
        <f t="shared" si="3"/>
        <v>1.1219452490718451</v>
      </c>
      <c r="D32" s="65">
        <v>30.11</v>
      </c>
      <c r="E32" s="65">
        <f t="shared" si="4"/>
        <v>12.507269253136164</v>
      </c>
      <c r="F32" s="66">
        <f t="shared" si="5"/>
        <v>6.814607251104004</v>
      </c>
    </row>
    <row r="33" spans="1:6" s="79" customFormat="1" ht="19.5" customHeight="1">
      <c r="A33" s="76"/>
      <c r="B33" s="77">
        <f>SUM(B18:B32)</f>
        <v>237.44</v>
      </c>
      <c r="C33" s="77">
        <f>B33/$B$34*100</f>
        <v>96.87079270531598</v>
      </c>
      <c r="D33" s="77">
        <f>SUM(D18:D32)</f>
        <v>200.37</v>
      </c>
      <c r="E33" s="77">
        <f t="shared" si="4"/>
        <v>83.23087147960455</v>
      </c>
      <c r="F33" s="78">
        <f>(C33+E33)/2</f>
        <v>90.05083209246027</v>
      </c>
    </row>
    <row r="34" spans="1:6" s="83" customFormat="1" ht="19.5" customHeight="1">
      <c r="A34" s="80" t="s">
        <v>4</v>
      </c>
      <c r="B34" s="81">
        <f>SUM(B7:B15,B18:B32)</f>
        <v>245.11</v>
      </c>
      <c r="C34" s="81">
        <f>B34/$B$34*100</f>
        <v>100</v>
      </c>
      <c r="D34" s="81">
        <f>SUM(D7:D15,D18:D32)</f>
        <v>240.74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9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441</v>
      </c>
      <c r="C4" s="92"/>
      <c r="D4" s="90" t="s">
        <v>442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443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15.45</v>
      </c>
      <c r="C7" s="65">
        <f aca="true" t="shared" si="0" ref="C7:C15">B7/$B$34*100</f>
        <v>6.154397705544933</v>
      </c>
      <c r="D7" s="65">
        <v>11.85</v>
      </c>
      <c r="E7" s="65">
        <f aca="true" t="shared" si="1" ref="E7:E16">D7/$D$34*100</f>
        <v>4.830819404810437</v>
      </c>
      <c r="F7" s="66">
        <f>(C7+E7)/2</f>
        <v>5.492608555177685</v>
      </c>
    </row>
    <row r="8" spans="1:6" s="67" customFormat="1" ht="19.5" customHeight="1">
      <c r="A8" s="68" t="s">
        <v>6</v>
      </c>
      <c r="B8" s="69">
        <v>1.69</v>
      </c>
      <c r="C8" s="69">
        <f t="shared" si="0"/>
        <v>0.6731994901210963</v>
      </c>
      <c r="D8" s="69">
        <v>1.41</v>
      </c>
      <c r="E8" s="69">
        <f t="shared" si="1"/>
        <v>0.5748063595597228</v>
      </c>
      <c r="F8" s="70">
        <f aca="true" t="shared" si="2" ref="F8:F16">(C8+E8)/2</f>
        <v>0.6240029248404095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0.01</v>
      </c>
      <c r="E9" s="65">
        <f t="shared" si="1"/>
        <v>0.0040766408479412965</v>
      </c>
      <c r="F9" s="66">
        <f t="shared" si="2"/>
        <v>0.0020383204239706482</v>
      </c>
    </row>
    <row r="10" spans="1:6" s="67" customFormat="1" ht="19.5" customHeight="1">
      <c r="A10" s="68" t="s">
        <v>2</v>
      </c>
      <c r="B10" s="69">
        <v>7.71</v>
      </c>
      <c r="C10" s="69">
        <f t="shared" si="0"/>
        <v>3.071223709369025</v>
      </c>
      <c r="D10" s="69">
        <v>5.78</v>
      </c>
      <c r="E10" s="69">
        <f t="shared" si="1"/>
        <v>2.3562984101100697</v>
      </c>
      <c r="F10" s="70">
        <f t="shared" si="2"/>
        <v>2.7137610597395474</v>
      </c>
    </row>
    <row r="11" spans="1:6" s="67" customFormat="1" ht="19.5" customHeight="1">
      <c r="A11" s="64" t="s">
        <v>9</v>
      </c>
      <c r="B11" s="65">
        <v>2.82</v>
      </c>
      <c r="C11" s="65">
        <f t="shared" si="0"/>
        <v>1.1233269598470363</v>
      </c>
      <c r="D11" s="65">
        <v>1.92</v>
      </c>
      <c r="E11" s="65">
        <f t="shared" si="1"/>
        <v>0.782715042804729</v>
      </c>
      <c r="F11" s="66">
        <f t="shared" si="2"/>
        <v>0.9530210013258826</v>
      </c>
    </row>
    <row r="12" spans="1:6" s="67" customFormat="1" ht="19.5" customHeight="1">
      <c r="A12" s="68" t="s">
        <v>13</v>
      </c>
      <c r="B12" s="69">
        <v>12.74</v>
      </c>
      <c r="C12" s="69">
        <f t="shared" si="0"/>
        <v>5.074888463989803</v>
      </c>
      <c r="D12" s="69">
        <v>5.11</v>
      </c>
      <c r="E12" s="69">
        <f t="shared" si="1"/>
        <v>2.0831634732980024</v>
      </c>
      <c r="F12" s="70">
        <f t="shared" si="2"/>
        <v>3.5790259686439025</v>
      </c>
    </row>
    <row r="13" spans="1:6" s="67" customFormat="1" ht="19.5" customHeight="1">
      <c r="A13" s="64" t="s">
        <v>10</v>
      </c>
      <c r="B13" s="65">
        <v>0.66</v>
      </c>
      <c r="C13" s="65">
        <f t="shared" si="0"/>
        <v>0.26290630975143403</v>
      </c>
      <c r="D13" s="65">
        <v>0.77</v>
      </c>
      <c r="E13" s="65">
        <f t="shared" si="1"/>
        <v>0.31390134529147984</v>
      </c>
      <c r="F13" s="66">
        <f t="shared" si="2"/>
        <v>0.28840382752145693</v>
      </c>
    </row>
    <row r="14" spans="1:6" s="67" customFormat="1" ht="19.5" customHeight="1">
      <c r="A14" s="68" t="s">
        <v>11</v>
      </c>
      <c r="B14" s="69">
        <v>3.28</v>
      </c>
      <c r="C14" s="69">
        <f t="shared" si="0"/>
        <v>1.3065646908859145</v>
      </c>
      <c r="D14" s="69">
        <v>2.89</v>
      </c>
      <c r="E14" s="69">
        <f t="shared" si="1"/>
        <v>1.1781492050550348</v>
      </c>
      <c r="F14" s="70">
        <f t="shared" si="2"/>
        <v>1.2423569479704746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0.23</v>
      </c>
      <c r="E15" s="65">
        <f t="shared" si="1"/>
        <v>0.09376273950264982</v>
      </c>
      <c r="F15" s="66">
        <f t="shared" si="2"/>
        <v>0.04688136975132491</v>
      </c>
    </row>
    <row r="16" spans="1:6" s="67" customFormat="1" ht="19.5" customHeight="1">
      <c r="A16" s="71"/>
      <c r="B16" s="72">
        <f>SUM(B7:B15)</f>
        <v>44.35</v>
      </c>
      <c r="C16" s="72">
        <f>B16/$B$34*100</f>
        <v>17.666507329509244</v>
      </c>
      <c r="D16" s="72">
        <f>SUM(D7:D15)</f>
        <v>29.97</v>
      </c>
      <c r="E16" s="72">
        <f t="shared" si="1"/>
        <v>12.217692621280065</v>
      </c>
      <c r="F16" s="73">
        <f t="shared" si="2"/>
        <v>14.942099975394655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38.72</v>
      </c>
      <c r="C18" s="65">
        <f aca="true" t="shared" si="3" ref="C18:C32">B18/$B$34*100</f>
        <v>15.423836838750796</v>
      </c>
      <c r="D18" s="65">
        <v>39.48</v>
      </c>
      <c r="E18" s="65">
        <f aca="true" t="shared" si="4" ref="E18:E34">D18/$D$34*100</f>
        <v>16.094578067672238</v>
      </c>
      <c r="F18" s="66">
        <f>(C18+E18)/2</f>
        <v>15.759207453211516</v>
      </c>
    </row>
    <row r="19" spans="1:6" s="67" customFormat="1" ht="19.5" customHeight="1">
      <c r="A19" s="68" t="s">
        <v>15</v>
      </c>
      <c r="B19" s="69">
        <v>33.84</v>
      </c>
      <c r="C19" s="69">
        <f t="shared" si="3"/>
        <v>13.479923518164439</v>
      </c>
      <c r="D19" s="69">
        <v>32.18</v>
      </c>
      <c r="E19" s="69">
        <f t="shared" si="4"/>
        <v>13.118630248675093</v>
      </c>
      <c r="F19" s="70">
        <f aca="true" t="shared" si="5" ref="F19:F34">(C19+E19)/2</f>
        <v>13.299276883419765</v>
      </c>
    </row>
    <row r="20" spans="1:6" s="67" customFormat="1" ht="19.5" customHeight="1">
      <c r="A20" s="64" t="s">
        <v>16</v>
      </c>
      <c r="B20" s="65">
        <v>8.76</v>
      </c>
      <c r="C20" s="65">
        <f t="shared" si="3"/>
        <v>3.4894837476099427</v>
      </c>
      <c r="D20" s="65">
        <v>17.73</v>
      </c>
      <c r="E20" s="65">
        <f t="shared" si="4"/>
        <v>7.227884223399919</v>
      </c>
      <c r="F20" s="66">
        <f t="shared" si="5"/>
        <v>5.358683985504931</v>
      </c>
    </row>
    <row r="21" spans="1:6" s="67" customFormat="1" ht="19.5" customHeight="1">
      <c r="A21" s="68" t="s">
        <v>17</v>
      </c>
      <c r="B21" s="69">
        <v>18.96</v>
      </c>
      <c r="C21" s="69">
        <f t="shared" si="3"/>
        <v>7.552581261950288</v>
      </c>
      <c r="D21" s="69">
        <v>33.24</v>
      </c>
      <c r="E21" s="69">
        <f t="shared" si="4"/>
        <v>13.55075417855687</v>
      </c>
      <c r="F21" s="70">
        <f t="shared" si="5"/>
        <v>10.55166772025358</v>
      </c>
    </row>
    <row r="22" spans="1:6" s="67" customFormat="1" ht="19.5" customHeight="1">
      <c r="A22" s="64" t="s">
        <v>18</v>
      </c>
      <c r="B22" s="65">
        <v>5.18</v>
      </c>
      <c r="C22" s="65">
        <f t="shared" si="3"/>
        <v>2.0634161886551943</v>
      </c>
      <c r="D22" s="65">
        <v>6.4</v>
      </c>
      <c r="E22" s="65">
        <f t="shared" si="4"/>
        <v>2.60905014268243</v>
      </c>
      <c r="F22" s="66">
        <f t="shared" si="5"/>
        <v>2.336233165668812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</v>
      </c>
      <c r="E23" s="69">
        <f t="shared" si="4"/>
        <v>0</v>
      </c>
      <c r="F23" s="70">
        <f t="shared" si="5"/>
        <v>0</v>
      </c>
    </row>
    <row r="24" spans="1:6" s="67" customFormat="1" ht="19.5" customHeight="1">
      <c r="A24" s="64" t="s">
        <v>19</v>
      </c>
      <c r="B24" s="65">
        <v>11.61</v>
      </c>
      <c r="C24" s="65">
        <f t="shared" si="3"/>
        <v>4.624760994263863</v>
      </c>
      <c r="D24" s="65">
        <v>12.39</v>
      </c>
      <c r="E24" s="65">
        <f t="shared" si="4"/>
        <v>5.050958010599267</v>
      </c>
      <c r="F24" s="66">
        <f t="shared" si="5"/>
        <v>4.837859502431565</v>
      </c>
    </row>
    <row r="25" spans="1:6" s="67" customFormat="1" ht="19.5" customHeight="1">
      <c r="A25" s="68" t="s">
        <v>26</v>
      </c>
      <c r="B25" s="69">
        <v>22.43</v>
      </c>
      <c r="C25" s="69">
        <f t="shared" si="3"/>
        <v>8.93483110261313</v>
      </c>
      <c r="D25" s="69">
        <v>21.72</v>
      </c>
      <c r="E25" s="69">
        <f t="shared" si="4"/>
        <v>8.854463921728497</v>
      </c>
      <c r="F25" s="70">
        <f t="shared" si="5"/>
        <v>8.894647512170813</v>
      </c>
    </row>
    <row r="26" spans="1:6" s="67" customFormat="1" ht="19.5" customHeight="1">
      <c r="A26" s="64" t="s">
        <v>20</v>
      </c>
      <c r="B26" s="65">
        <v>6.51</v>
      </c>
      <c r="C26" s="65">
        <f t="shared" si="3"/>
        <v>2.5932122370936903</v>
      </c>
      <c r="D26" s="65">
        <v>5.75</v>
      </c>
      <c r="E26" s="65">
        <f t="shared" si="4"/>
        <v>2.3440684875662456</v>
      </c>
      <c r="F26" s="66">
        <f t="shared" si="5"/>
        <v>2.468640362329968</v>
      </c>
    </row>
    <row r="27" spans="1:6" s="67" customFormat="1" ht="19.5" customHeight="1">
      <c r="A27" s="68" t="s">
        <v>3</v>
      </c>
      <c r="B27" s="69">
        <v>1.81</v>
      </c>
      <c r="C27" s="69">
        <f t="shared" si="3"/>
        <v>0.7210006373486297</v>
      </c>
      <c r="D27" s="69">
        <v>0</v>
      </c>
      <c r="E27" s="69">
        <f t="shared" si="4"/>
        <v>0</v>
      </c>
      <c r="F27" s="70">
        <f t="shared" si="5"/>
        <v>0.36050031867431487</v>
      </c>
    </row>
    <row r="28" spans="1:6" s="67" customFormat="1" ht="19.5" customHeight="1">
      <c r="A28" s="64" t="s">
        <v>21</v>
      </c>
      <c r="B28" s="65">
        <v>1.22</v>
      </c>
      <c r="C28" s="65">
        <f t="shared" si="3"/>
        <v>0.4859783301465902</v>
      </c>
      <c r="D28" s="65">
        <v>0</v>
      </c>
      <c r="E28" s="65">
        <f t="shared" si="4"/>
        <v>0</v>
      </c>
      <c r="F28" s="66">
        <f t="shared" si="5"/>
        <v>0.2429891650732951</v>
      </c>
    </row>
    <row r="29" spans="1:6" s="67" customFormat="1" ht="19.5" customHeight="1">
      <c r="A29" s="68" t="s">
        <v>22</v>
      </c>
      <c r="B29" s="69">
        <v>0.26</v>
      </c>
      <c r="C29" s="69">
        <f t="shared" si="3"/>
        <v>0.10356915232632251</v>
      </c>
      <c r="D29" s="69">
        <v>2.93</v>
      </c>
      <c r="E29" s="69">
        <f t="shared" si="4"/>
        <v>1.1944557684468</v>
      </c>
      <c r="F29" s="70">
        <f t="shared" si="5"/>
        <v>0.6490124603865612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10.86</v>
      </c>
      <c r="C31" s="69">
        <f t="shared" si="3"/>
        <v>4.326003824091778</v>
      </c>
      <c r="D31" s="69">
        <v>4.69</v>
      </c>
      <c r="E31" s="69">
        <f t="shared" si="4"/>
        <v>1.9119445576844682</v>
      </c>
      <c r="F31" s="70">
        <f t="shared" si="5"/>
        <v>3.118974190888123</v>
      </c>
    </row>
    <row r="32" spans="1:6" s="67" customFormat="1" ht="19.5" customHeight="1">
      <c r="A32" s="64" t="s">
        <v>25</v>
      </c>
      <c r="B32" s="65">
        <v>46.53</v>
      </c>
      <c r="C32" s="65">
        <f t="shared" si="3"/>
        <v>18.534894837476102</v>
      </c>
      <c r="D32" s="65">
        <v>38.82</v>
      </c>
      <c r="E32" s="65">
        <f t="shared" si="4"/>
        <v>15.825519771708112</v>
      </c>
      <c r="F32" s="66">
        <f t="shared" si="5"/>
        <v>17.18020730459211</v>
      </c>
    </row>
    <row r="33" spans="1:6" s="79" customFormat="1" ht="19.5" customHeight="1">
      <c r="A33" s="76"/>
      <c r="B33" s="77">
        <f>SUM(B18:B32)</f>
        <v>206.68999999999997</v>
      </c>
      <c r="C33" s="77">
        <f>B33/$B$34*100</f>
        <v>82.33349267049076</v>
      </c>
      <c r="D33" s="77">
        <f>SUM(D18:D32)</f>
        <v>215.33</v>
      </c>
      <c r="E33" s="77">
        <f t="shared" si="4"/>
        <v>87.78230737871995</v>
      </c>
      <c r="F33" s="78">
        <f>(C33+E33)/2</f>
        <v>85.05790002460535</v>
      </c>
    </row>
    <row r="34" spans="1:6" s="83" customFormat="1" ht="19.5" customHeight="1">
      <c r="A34" s="80" t="s">
        <v>4</v>
      </c>
      <c r="B34" s="81">
        <f>SUM(B7:B15,B18:B32)</f>
        <v>251.04</v>
      </c>
      <c r="C34" s="81">
        <f>B34/$B$34*100</f>
        <v>100</v>
      </c>
      <c r="D34" s="81">
        <f>SUM(D7:D15,D18:D32)</f>
        <v>245.29999999999998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33:C34 C16" formula="1"/>
  </ignoredErrors>
</worksheet>
</file>

<file path=xl/worksheets/sheet9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25.140625" style="52" customWidth="1"/>
    <col min="2" max="5" width="7.7109375" style="52" customWidth="1"/>
    <col min="6" max="6" width="14.7109375" style="52" customWidth="1"/>
    <col min="7" max="16384" width="11.421875" style="52" customWidth="1"/>
  </cols>
  <sheetData>
    <row r="1" ht="19.5" customHeight="1">
      <c r="A1" s="51" t="s">
        <v>35</v>
      </c>
    </row>
    <row r="2" ht="19.5" customHeight="1"/>
    <row r="3" spans="1:6" s="55" customFormat="1" ht="19.5" customHeight="1">
      <c r="A3" s="53"/>
      <c r="B3" s="90" t="s">
        <v>36</v>
      </c>
      <c r="C3" s="92"/>
      <c r="D3" s="92"/>
      <c r="E3" s="92"/>
      <c r="F3" s="54" t="s">
        <v>44</v>
      </c>
    </row>
    <row r="4" spans="1:6" s="55" customFormat="1" ht="19.5" customHeight="1">
      <c r="A4" s="56" t="s">
        <v>31</v>
      </c>
      <c r="B4" s="90" t="s">
        <v>445</v>
      </c>
      <c r="C4" s="92"/>
      <c r="D4" s="90" t="s">
        <v>446</v>
      </c>
      <c r="E4" s="92"/>
      <c r="F4" s="57" t="s">
        <v>29</v>
      </c>
    </row>
    <row r="5" spans="1:6" s="55" customFormat="1" ht="19.5" customHeight="1">
      <c r="A5" s="58"/>
      <c r="B5" s="59" t="s">
        <v>30</v>
      </c>
      <c r="C5" s="59" t="s">
        <v>29</v>
      </c>
      <c r="D5" s="59" t="s">
        <v>30</v>
      </c>
      <c r="E5" s="59" t="s">
        <v>29</v>
      </c>
      <c r="F5" s="60" t="s">
        <v>447</v>
      </c>
    </row>
    <row r="6" spans="1:6" ht="19.5" customHeight="1">
      <c r="A6" s="61" t="s">
        <v>28</v>
      </c>
      <c r="B6" s="62"/>
      <c r="C6" s="62"/>
      <c r="D6" s="62"/>
      <c r="E6" s="62"/>
      <c r="F6" s="63"/>
    </row>
    <row r="7" spans="1:6" s="67" customFormat="1" ht="19.5" customHeight="1">
      <c r="A7" s="64" t="s">
        <v>0</v>
      </c>
      <c r="B7" s="65">
        <v>3.3</v>
      </c>
      <c r="C7" s="65">
        <f aca="true" t="shared" si="0" ref="C7:C15">B7/$B$34*100</f>
        <v>1.3559043471115129</v>
      </c>
      <c r="D7" s="65">
        <v>3.08</v>
      </c>
      <c r="E7" s="65">
        <f aca="true" t="shared" si="1" ref="E7:E16">D7/$D$34*100</f>
        <v>1.2308184143222505</v>
      </c>
      <c r="F7" s="66">
        <f>(C7+E7)/2</f>
        <v>1.2933613807168816</v>
      </c>
    </row>
    <row r="8" spans="1:6" s="67" customFormat="1" ht="19.5" customHeight="1">
      <c r="A8" s="68" t="s">
        <v>6</v>
      </c>
      <c r="B8" s="69">
        <v>0.88</v>
      </c>
      <c r="C8" s="69">
        <f t="shared" si="0"/>
        <v>0.3615744925630701</v>
      </c>
      <c r="D8" s="69">
        <v>1.19</v>
      </c>
      <c r="E8" s="69">
        <f t="shared" si="1"/>
        <v>0.4755434782608695</v>
      </c>
      <c r="F8" s="70">
        <f aca="true" t="shared" si="2" ref="F8:F16">(C8+E8)/2</f>
        <v>0.4185589854119698</v>
      </c>
    </row>
    <row r="9" spans="1:6" s="67" customFormat="1" ht="19.5" customHeight="1">
      <c r="A9" s="64" t="s">
        <v>1</v>
      </c>
      <c r="B9" s="65">
        <v>0</v>
      </c>
      <c r="C9" s="65">
        <f t="shared" si="0"/>
        <v>0</v>
      </c>
      <c r="D9" s="65">
        <v>0</v>
      </c>
      <c r="E9" s="65">
        <f t="shared" si="1"/>
        <v>0</v>
      </c>
      <c r="F9" s="66">
        <f t="shared" si="2"/>
        <v>0</v>
      </c>
    </row>
    <row r="10" spans="1:6" s="67" customFormat="1" ht="19.5" customHeight="1">
      <c r="A10" s="68" t="s">
        <v>2</v>
      </c>
      <c r="B10" s="69">
        <v>3.79</v>
      </c>
      <c r="C10" s="69">
        <f t="shared" si="0"/>
        <v>1.5572355986523134</v>
      </c>
      <c r="D10" s="69">
        <v>5.57</v>
      </c>
      <c r="E10" s="69">
        <f t="shared" si="1"/>
        <v>2.225863171355498</v>
      </c>
      <c r="F10" s="70">
        <f t="shared" si="2"/>
        <v>1.8915493850039058</v>
      </c>
    </row>
    <row r="11" spans="1:6" s="67" customFormat="1" ht="19.5" customHeight="1">
      <c r="A11" s="64" t="s">
        <v>9</v>
      </c>
      <c r="B11" s="65">
        <v>0.81</v>
      </c>
      <c r="C11" s="65">
        <f t="shared" si="0"/>
        <v>0.3328128852000986</v>
      </c>
      <c r="D11" s="65">
        <v>1.63</v>
      </c>
      <c r="E11" s="65">
        <f t="shared" si="1"/>
        <v>0.6513746803069053</v>
      </c>
      <c r="F11" s="66">
        <f t="shared" si="2"/>
        <v>0.4920937827535019</v>
      </c>
    </row>
    <row r="12" spans="1:6" s="67" customFormat="1" ht="19.5" customHeight="1">
      <c r="A12" s="68" t="s">
        <v>13</v>
      </c>
      <c r="B12" s="69">
        <v>0.71</v>
      </c>
      <c r="C12" s="69">
        <f t="shared" si="0"/>
        <v>0.2917248746815679</v>
      </c>
      <c r="D12" s="69">
        <v>2.25</v>
      </c>
      <c r="E12" s="69">
        <f t="shared" si="1"/>
        <v>0.8991368286445012</v>
      </c>
      <c r="F12" s="70">
        <f t="shared" si="2"/>
        <v>0.5954308516630346</v>
      </c>
    </row>
    <row r="13" spans="1:6" s="67" customFormat="1" ht="19.5" customHeight="1">
      <c r="A13" s="64" t="s">
        <v>10</v>
      </c>
      <c r="B13" s="65">
        <v>0.49</v>
      </c>
      <c r="C13" s="65">
        <f t="shared" si="0"/>
        <v>0.20133125154080037</v>
      </c>
      <c r="D13" s="65">
        <v>0.56</v>
      </c>
      <c r="E13" s="65">
        <f t="shared" si="1"/>
        <v>0.2237851662404092</v>
      </c>
      <c r="F13" s="66">
        <f t="shared" si="2"/>
        <v>0.21255820889060478</v>
      </c>
    </row>
    <row r="14" spans="1:6" s="67" customFormat="1" ht="19.5" customHeight="1">
      <c r="A14" s="68" t="s">
        <v>11</v>
      </c>
      <c r="B14" s="69">
        <v>1.01</v>
      </c>
      <c r="C14" s="69">
        <f t="shared" si="0"/>
        <v>0.41498890623716006</v>
      </c>
      <c r="D14" s="69">
        <v>0.88</v>
      </c>
      <c r="E14" s="69">
        <f t="shared" si="1"/>
        <v>0.35166240409207156</v>
      </c>
      <c r="F14" s="70">
        <f t="shared" si="2"/>
        <v>0.3833256551646158</v>
      </c>
    </row>
    <row r="15" spans="1:6" s="67" customFormat="1" ht="19.5" customHeight="1">
      <c r="A15" s="64" t="s">
        <v>12</v>
      </c>
      <c r="B15" s="65">
        <v>0</v>
      </c>
      <c r="C15" s="65">
        <f t="shared" si="0"/>
        <v>0</v>
      </c>
      <c r="D15" s="65">
        <v>0.01</v>
      </c>
      <c r="E15" s="65">
        <f t="shared" si="1"/>
        <v>0.0039961636828644495</v>
      </c>
      <c r="F15" s="66">
        <f t="shared" si="2"/>
        <v>0.0019980818414322248</v>
      </c>
    </row>
    <row r="16" spans="1:6" s="67" customFormat="1" ht="19.5" customHeight="1">
      <c r="A16" s="71"/>
      <c r="B16" s="72">
        <f>SUM(B7:B15)</f>
        <v>10.989999999999998</v>
      </c>
      <c r="C16" s="72">
        <f>B16/$B$34*100</f>
        <v>4.515572355986523</v>
      </c>
      <c r="D16" s="72">
        <f>SUM(D7:D15)</f>
        <v>15.17</v>
      </c>
      <c r="E16" s="72">
        <f t="shared" si="1"/>
        <v>6.06218030690537</v>
      </c>
      <c r="F16" s="73">
        <f t="shared" si="2"/>
        <v>5.288876331445946</v>
      </c>
    </row>
    <row r="17" spans="1:6" ht="19.5" customHeight="1">
      <c r="A17" s="61" t="s">
        <v>27</v>
      </c>
      <c r="B17" s="74"/>
      <c r="C17" s="74"/>
      <c r="D17" s="74"/>
      <c r="E17" s="74"/>
      <c r="F17" s="75"/>
    </row>
    <row r="18" spans="1:6" s="67" customFormat="1" ht="19.5" customHeight="1">
      <c r="A18" s="64" t="s">
        <v>14</v>
      </c>
      <c r="B18" s="65">
        <v>23.19</v>
      </c>
      <c r="C18" s="65">
        <f aca="true" t="shared" si="3" ref="C18:C32">B18/$B$34*100</f>
        <v>9.528309639247269</v>
      </c>
      <c r="D18" s="65">
        <v>37.98</v>
      </c>
      <c r="E18" s="65">
        <f aca="true" t="shared" si="4" ref="E18:E34">D18/$D$34*100</f>
        <v>15.17742966751918</v>
      </c>
      <c r="F18" s="66">
        <f>(C18+E18)/2</f>
        <v>12.352869653383223</v>
      </c>
    </row>
    <row r="19" spans="1:6" s="67" customFormat="1" ht="19.5" customHeight="1">
      <c r="A19" s="68" t="s">
        <v>15</v>
      </c>
      <c r="B19" s="69">
        <v>73.76</v>
      </c>
      <c r="C19" s="69">
        <f t="shared" si="3"/>
        <v>30.306516558468243</v>
      </c>
      <c r="D19" s="69">
        <v>72.25</v>
      </c>
      <c r="E19" s="69">
        <f t="shared" si="4"/>
        <v>28.87228260869565</v>
      </c>
      <c r="F19" s="70">
        <f aca="true" t="shared" si="5" ref="F19:F34">(C19+E19)/2</f>
        <v>29.589399583581944</v>
      </c>
    </row>
    <row r="20" spans="1:6" s="67" customFormat="1" ht="19.5" customHeight="1">
      <c r="A20" s="64" t="s">
        <v>16</v>
      </c>
      <c r="B20" s="65">
        <v>9.18</v>
      </c>
      <c r="C20" s="65">
        <f t="shared" si="3"/>
        <v>3.7718793656011176</v>
      </c>
      <c r="D20" s="65">
        <v>3.66</v>
      </c>
      <c r="E20" s="65">
        <f t="shared" si="4"/>
        <v>1.4625959079283886</v>
      </c>
      <c r="F20" s="66">
        <f t="shared" si="5"/>
        <v>2.617237636764753</v>
      </c>
    </row>
    <row r="21" spans="1:6" s="67" customFormat="1" ht="19.5" customHeight="1">
      <c r="A21" s="68" t="s">
        <v>17</v>
      </c>
      <c r="B21" s="69">
        <v>42.07</v>
      </c>
      <c r="C21" s="69">
        <f t="shared" si="3"/>
        <v>17.285726025145863</v>
      </c>
      <c r="D21" s="69">
        <v>17.17</v>
      </c>
      <c r="E21" s="69">
        <f t="shared" si="4"/>
        <v>6.861413043478261</v>
      </c>
      <c r="F21" s="70">
        <f t="shared" si="5"/>
        <v>12.073569534312062</v>
      </c>
    </row>
    <row r="22" spans="1:6" s="67" customFormat="1" ht="19.5" customHeight="1">
      <c r="A22" s="64" t="s">
        <v>18</v>
      </c>
      <c r="B22" s="65">
        <v>4.92</v>
      </c>
      <c r="C22" s="65">
        <f t="shared" si="3"/>
        <v>2.02153011751171</v>
      </c>
      <c r="D22" s="65">
        <v>6.12</v>
      </c>
      <c r="E22" s="65">
        <f t="shared" si="4"/>
        <v>2.445652173913043</v>
      </c>
      <c r="F22" s="66">
        <f t="shared" si="5"/>
        <v>2.2335911457123765</v>
      </c>
    </row>
    <row r="23" spans="1:6" s="67" customFormat="1" ht="19.5" customHeight="1">
      <c r="A23" s="68" t="s">
        <v>43</v>
      </c>
      <c r="B23" s="69">
        <v>0</v>
      </c>
      <c r="C23" s="69">
        <f t="shared" si="3"/>
        <v>0</v>
      </c>
      <c r="D23" s="69">
        <v>0.39</v>
      </c>
      <c r="E23" s="69">
        <f t="shared" si="4"/>
        <v>0.15585038363171352</v>
      </c>
      <c r="F23" s="70">
        <f t="shared" si="5"/>
        <v>0.07792519181585676</v>
      </c>
    </row>
    <row r="24" spans="1:6" s="67" customFormat="1" ht="19.5" customHeight="1">
      <c r="A24" s="64" t="s">
        <v>19</v>
      </c>
      <c r="B24" s="65">
        <v>1.89</v>
      </c>
      <c r="C24" s="65">
        <f t="shared" si="3"/>
        <v>0.7765633988002301</v>
      </c>
      <c r="D24" s="65">
        <v>8.83</v>
      </c>
      <c r="E24" s="65">
        <f t="shared" si="4"/>
        <v>3.5286125319693094</v>
      </c>
      <c r="F24" s="66">
        <f t="shared" si="5"/>
        <v>2.15258796538477</v>
      </c>
    </row>
    <row r="25" spans="1:6" s="67" customFormat="1" ht="19.5" customHeight="1">
      <c r="A25" s="68" t="s">
        <v>26</v>
      </c>
      <c r="B25" s="69">
        <v>8.03</v>
      </c>
      <c r="C25" s="69">
        <f t="shared" si="3"/>
        <v>3.2993672446380145</v>
      </c>
      <c r="D25" s="69">
        <v>8.6</v>
      </c>
      <c r="E25" s="69">
        <f t="shared" si="4"/>
        <v>3.4367007672634267</v>
      </c>
      <c r="F25" s="70">
        <f t="shared" si="5"/>
        <v>3.3680340059507206</v>
      </c>
    </row>
    <row r="26" spans="1:6" s="67" customFormat="1" ht="19.5" customHeight="1">
      <c r="A26" s="64" t="s">
        <v>20</v>
      </c>
      <c r="B26" s="65">
        <v>5.25</v>
      </c>
      <c r="C26" s="65">
        <f t="shared" si="3"/>
        <v>2.1571205522228616</v>
      </c>
      <c r="D26" s="65">
        <v>5.28</v>
      </c>
      <c r="E26" s="65">
        <f t="shared" si="4"/>
        <v>2.1099744245524295</v>
      </c>
      <c r="F26" s="66">
        <f t="shared" si="5"/>
        <v>2.1335474883876455</v>
      </c>
    </row>
    <row r="27" spans="1:6" s="67" customFormat="1" ht="19.5" customHeight="1">
      <c r="A27" s="68" t="s">
        <v>3</v>
      </c>
      <c r="B27" s="69">
        <v>0</v>
      </c>
      <c r="C27" s="69">
        <f t="shared" si="3"/>
        <v>0</v>
      </c>
      <c r="D27" s="69">
        <v>6.96</v>
      </c>
      <c r="E27" s="69">
        <f t="shared" si="4"/>
        <v>2.781329923273657</v>
      </c>
      <c r="F27" s="70">
        <f t="shared" si="5"/>
        <v>1.3906649616368285</v>
      </c>
    </row>
    <row r="28" spans="1:6" s="67" customFormat="1" ht="19.5" customHeight="1">
      <c r="A28" s="64" t="s">
        <v>21</v>
      </c>
      <c r="B28" s="65">
        <v>0.24</v>
      </c>
      <c r="C28" s="65">
        <f t="shared" si="3"/>
        <v>0.09861122524447367</v>
      </c>
      <c r="D28" s="65">
        <v>0.68</v>
      </c>
      <c r="E28" s="65">
        <f t="shared" si="4"/>
        <v>0.2717391304347826</v>
      </c>
      <c r="F28" s="66">
        <f t="shared" si="5"/>
        <v>0.18517517783962814</v>
      </c>
    </row>
    <row r="29" spans="1:6" s="67" customFormat="1" ht="19.5" customHeight="1">
      <c r="A29" s="68" t="s">
        <v>22</v>
      </c>
      <c r="B29" s="69">
        <v>0.34</v>
      </c>
      <c r="C29" s="69">
        <f t="shared" si="3"/>
        <v>0.1396992357630044</v>
      </c>
      <c r="D29" s="69">
        <v>2.46</v>
      </c>
      <c r="E29" s="69">
        <f t="shared" si="4"/>
        <v>0.9830562659846547</v>
      </c>
      <c r="F29" s="70">
        <f t="shared" si="5"/>
        <v>0.5613777508738296</v>
      </c>
    </row>
    <row r="30" spans="1:6" s="67" customFormat="1" ht="19.5" customHeight="1">
      <c r="A30" s="64" t="s">
        <v>23</v>
      </c>
      <c r="B30" s="65">
        <v>0</v>
      </c>
      <c r="C30" s="65">
        <f t="shared" si="3"/>
        <v>0</v>
      </c>
      <c r="D30" s="65">
        <v>0</v>
      </c>
      <c r="E30" s="65">
        <f t="shared" si="4"/>
        <v>0</v>
      </c>
      <c r="F30" s="66">
        <f t="shared" si="5"/>
        <v>0</v>
      </c>
    </row>
    <row r="31" spans="1:6" s="67" customFormat="1" ht="19.5" customHeight="1">
      <c r="A31" s="68" t="s">
        <v>24</v>
      </c>
      <c r="B31" s="69">
        <v>42.58</v>
      </c>
      <c r="C31" s="69">
        <f t="shared" si="3"/>
        <v>17.49527487879037</v>
      </c>
      <c r="D31" s="69">
        <v>30.38</v>
      </c>
      <c r="E31" s="69">
        <f t="shared" si="4"/>
        <v>12.140345268542198</v>
      </c>
      <c r="F31" s="70">
        <f t="shared" si="5"/>
        <v>14.817810073666283</v>
      </c>
    </row>
    <row r="32" spans="1:6" s="67" customFormat="1" ht="19.5" customHeight="1">
      <c r="A32" s="64" t="s">
        <v>25</v>
      </c>
      <c r="B32" s="65">
        <v>20.94</v>
      </c>
      <c r="C32" s="65">
        <f t="shared" si="3"/>
        <v>8.603829402580327</v>
      </c>
      <c r="D32" s="65">
        <v>34.31</v>
      </c>
      <c r="E32" s="65">
        <f t="shared" si="4"/>
        <v>13.710837595907927</v>
      </c>
      <c r="F32" s="66">
        <f t="shared" si="5"/>
        <v>11.157333499244128</v>
      </c>
    </row>
    <row r="33" spans="1:6" s="79" customFormat="1" ht="19.5" customHeight="1">
      <c r="A33" s="76"/>
      <c r="B33" s="77">
        <f>SUM(B18:B32)</f>
        <v>232.39</v>
      </c>
      <c r="C33" s="77">
        <f>B33/$B$34*100</f>
        <v>95.48442764401346</v>
      </c>
      <c r="D33" s="77">
        <f>SUM(D18:D32)</f>
        <v>235.07000000000002</v>
      </c>
      <c r="E33" s="77">
        <f t="shared" si="4"/>
        <v>93.93781969309462</v>
      </c>
      <c r="F33" s="78">
        <f>(C33+E33)/2</f>
        <v>94.71112366855405</v>
      </c>
    </row>
    <row r="34" spans="1:6" s="83" customFormat="1" ht="19.5" customHeight="1">
      <c r="A34" s="80" t="s">
        <v>4</v>
      </c>
      <c r="B34" s="81">
        <f>SUM(B7:B15,B18:B32)</f>
        <v>243.38</v>
      </c>
      <c r="C34" s="81">
        <f>B34/$B$34*100</f>
        <v>100</v>
      </c>
      <c r="D34" s="81">
        <f>SUM(D7:D15,D18:D32)</f>
        <v>250.24000000000004</v>
      </c>
      <c r="E34" s="81">
        <f t="shared" si="4"/>
        <v>100</v>
      </c>
      <c r="F34" s="82">
        <f t="shared" si="5"/>
        <v>100</v>
      </c>
    </row>
  </sheetData>
  <sheetProtection password="8299" sheet="1" objects="1" scenarios="1"/>
  <mergeCells count="3">
    <mergeCell ref="B3:E3"/>
    <mergeCell ref="B4:C4"/>
    <mergeCell ref="D4:E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ignoredErrors>
    <ignoredError sqref="C16 C33: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 PER AL TRACTAMENT DE RSU DEL MARESME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CARLES SALESA MIRABET</dc:creator>
  <cp:keywords/>
  <dc:description/>
  <cp:lastModifiedBy>PC</cp:lastModifiedBy>
  <cp:lastPrinted>2011-03-29T10:37:28Z</cp:lastPrinted>
  <dcterms:created xsi:type="dcterms:W3CDTF">2003-07-09T12:30:16Z</dcterms:created>
  <dcterms:modified xsi:type="dcterms:W3CDTF">2012-12-12T09:05:15Z</dcterms:modified>
  <cp:category/>
  <cp:version/>
  <cp:contentType/>
  <cp:contentStatus/>
</cp:coreProperties>
</file>